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5600" windowHeight="793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AC5" i="1" l="1"/>
  <c r="AC7" i="1"/>
  <c r="AC8" i="1"/>
  <c r="AC13" i="1"/>
  <c r="AC10" i="1"/>
  <c r="AC14" i="1"/>
  <c r="AC12" i="1"/>
  <c r="AC15" i="1"/>
  <c r="AC17" i="1"/>
  <c r="AC16" i="1"/>
  <c r="AC6" i="1"/>
  <c r="AC18" i="1"/>
  <c r="AC19" i="1"/>
  <c r="AC21" i="1"/>
  <c r="AC22" i="1"/>
  <c r="AC20" i="1"/>
  <c r="AC25" i="1"/>
  <c r="AC24" i="1"/>
  <c r="AC23" i="1"/>
  <c r="AC26" i="1"/>
  <c r="AC27" i="1"/>
  <c r="AC31" i="1"/>
  <c r="AC30" i="1"/>
  <c r="AC28" i="1"/>
  <c r="AC32" i="1"/>
  <c r="AC35" i="1"/>
  <c r="AC33" i="1"/>
  <c r="AC29" i="1"/>
  <c r="AC34" i="1"/>
  <c r="AC36" i="1"/>
  <c r="AC4" i="1"/>
  <c r="AC9" i="1"/>
  <c r="AC11" i="1"/>
  <c r="T24" i="1"/>
  <c r="L24" i="1"/>
  <c r="U24" i="1" l="1"/>
  <c r="AD24" i="1" s="1"/>
  <c r="AE24" i="1" s="1"/>
  <c r="F37" i="1"/>
  <c r="F38" i="1" s="1"/>
  <c r="E37" i="1"/>
  <c r="E38" i="1" s="1"/>
  <c r="T8" i="1" l="1"/>
  <c r="T16" i="1"/>
  <c r="T18" i="1"/>
  <c r="T36" i="1"/>
  <c r="T23" i="1"/>
  <c r="T22" i="1"/>
  <c r="T14" i="1"/>
  <c r="T12" i="1"/>
  <c r="T17" i="1"/>
  <c r="T20" i="1"/>
  <c r="T15" i="1"/>
  <c r="T10" i="1"/>
  <c r="T34" i="1"/>
  <c r="T33" i="1"/>
  <c r="T32" i="1"/>
  <c r="T6" i="1"/>
  <c r="T4" i="1"/>
  <c r="T31" i="1"/>
  <c r="T7" i="1"/>
  <c r="T27" i="1"/>
  <c r="T28" i="1"/>
  <c r="T26" i="1"/>
  <c r="T29" i="1"/>
  <c r="T30" i="1"/>
  <c r="T19" i="1"/>
  <c r="T9" i="1"/>
  <c r="T13" i="1"/>
  <c r="T25" i="1"/>
  <c r="T21" i="1"/>
  <c r="T11" i="1"/>
  <c r="T5" i="1"/>
  <c r="T35" i="1"/>
  <c r="L8" i="1"/>
  <c r="L16" i="1"/>
  <c r="L18" i="1"/>
  <c r="U18" i="1" s="1"/>
  <c r="L36" i="1"/>
  <c r="L23" i="1"/>
  <c r="L22" i="1"/>
  <c r="U22" i="1" s="1"/>
  <c r="L14" i="1"/>
  <c r="U14" i="1" s="1"/>
  <c r="L12" i="1"/>
  <c r="L17" i="1"/>
  <c r="L20" i="1"/>
  <c r="U20" i="1" s="1"/>
  <c r="L15" i="1"/>
  <c r="U15" i="1" s="1"/>
  <c r="L10" i="1"/>
  <c r="L34" i="1"/>
  <c r="L33" i="1"/>
  <c r="L32" i="1"/>
  <c r="U32" i="1" s="1"/>
  <c r="L6" i="1"/>
  <c r="L4" i="1"/>
  <c r="L31" i="1"/>
  <c r="U31" i="1" s="1"/>
  <c r="L7" i="1"/>
  <c r="U7" i="1" s="1"/>
  <c r="L27" i="1"/>
  <c r="L28" i="1"/>
  <c r="L26" i="1"/>
  <c r="U26" i="1" s="1"/>
  <c r="L29" i="1"/>
  <c r="U29" i="1" s="1"/>
  <c r="L30" i="1"/>
  <c r="L19" i="1"/>
  <c r="L9" i="1"/>
  <c r="L13" i="1"/>
  <c r="U13" i="1" s="1"/>
  <c r="L25" i="1"/>
  <c r="L21" i="1"/>
  <c r="L11" i="1"/>
  <c r="L5" i="1"/>
  <c r="L35" i="1"/>
  <c r="X37" i="1"/>
  <c r="X38" i="1" s="1"/>
  <c r="Y37" i="1"/>
  <c r="Y38" i="1" s="1"/>
  <c r="Z37" i="1"/>
  <c r="Z38" i="1" s="1"/>
  <c r="P37" i="1"/>
  <c r="P38" i="1" s="1"/>
  <c r="Q37" i="1"/>
  <c r="Q38" i="1" s="1"/>
  <c r="R37" i="1"/>
  <c r="R38" i="1" s="1"/>
  <c r="S37" i="1"/>
  <c r="S38" i="1" s="1"/>
  <c r="I37" i="1"/>
  <c r="I38" i="1" s="1"/>
  <c r="J37" i="1"/>
  <c r="J38" i="1" s="1"/>
  <c r="H37" i="1"/>
  <c r="H38" i="1" s="1"/>
  <c r="AB37" i="1"/>
  <c r="AB38" i="1" s="1"/>
  <c r="AA37" i="1"/>
  <c r="AA38" i="1" s="1"/>
  <c r="W37" i="1"/>
  <c r="W38" i="1" s="1"/>
  <c r="V37" i="1"/>
  <c r="V38" i="1" s="1"/>
  <c r="O37" i="1"/>
  <c r="O38" i="1" s="1"/>
  <c r="N37" i="1"/>
  <c r="N38" i="1" s="1"/>
  <c r="M37" i="1"/>
  <c r="M38" i="1" s="1"/>
  <c r="K37" i="1"/>
  <c r="K38" i="1" s="1"/>
  <c r="G37" i="1"/>
  <c r="G38" i="1" s="1"/>
  <c r="U11" i="1" l="1"/>
  <c r="AD11" i="1" s="1"/>
  <c r="AE11" i="1" s="1"/>
  <c r="U9" i="1"/>
  <c r="AD9" i="1" s="1"/>
  <c r="AE9" i="1" s="1"/>
  <c r="U33" i="1"/>
  <c r="U16" i="1"/>
  <c r="AD16" i="1" s="1"/>
  <c r="AE16" i="1" s="1"/>
  <c r="U5" i="1"/>
  <c r="AD5" i="1" s="1"/>
  <c r="AE5" i="1" s="1"/>
  <c r="U21" i="1"/>
  <c r="AD21" i="1" s="1"/>
  <c r="AE21" i="1" s="1"/>
  <c r="U19" i="1"/>
  <c r="AD19" i="1" s="1"/>
  <c r="AE19" i="1" s="1"/>
  <c r="U27" i="1"/>
  <c r="AD27" i="1" s="1"/>
  <c r="AE27" i="1" s="1"/>
  <c r="U6" i="1"/>
  <c r="AD6" i="1" s="1"/>
  <c r="AE6" i="1" s="1"/>
  <c r="U25" i="1"/>
  <c r="AD25" i="1" s="1"/>
  <c r="AE25" i="1" s="1"/>
  <c r="U10" i="1"/>
  <c r="AD10" i="1" s="1"/>
  <c r="AE10" i="1" s="1"/>
  <c r="U36" i="1"/>
  <c r="AD36" i="1" s="1"/>
  <c r="AE36" i="1" s="1"/>
  <c r="U30" i="1"/>
  <c r="AD30" i="1" s="1"/>
  <c r="AE30" i="1" s="1"/>
  <c r="U4" i="1"/>
  <c r="AD4" i="1" s="1"/>
  <c r="AE4" i="1" s="1"/>
  <c r="U17" i="1"/>
  <c r="AD17" i="1" s="1"/>
  <c r="AE17" i="1" s="1"/>
  <c r="U12" i="1"/>
  <c r="AD12" i="1" s="1"/>
  <c r="AE12" i="1" s="1"/>
  <c r="U23" i="1"/>
  <c r="AD23" i="1" s="1"/>
  <c r="AE23" i="1" s="1"/>
  <c r="U8" i="1"/>
  <c r="AD8" i="1" s="1"/>
  <c r="AE8" i="1" s="1"/>
  <c r="AD33" i="1"/>
  <c r="AE33" i="1" s="1"/>
  <c r="AD31" i="1"/>
  <c r="AE31" i="1" s="1"/>
  <c r="AD26" i="1"/>
  <c r="AE26" i="1" s="1"/>
  <c r="U28" i="1"/>
  <c r="AD28" i="1" s="1"/>
  <c r="AE28" i="1" s="1"/>
  <c r="U34" i="1"/>
  <c r="AD34" i="1" s="1"/>
  <c r="AE34" i="1" s="1"/>
  <c r="AD20" i="1"/>
  <c r="AE20" i="1" s="1"/>
  <c r="AD22" i="1"/>
  <c r="AE22" i="1" s="1"/>
  <c r="AD18" i="1"/>
  <c r="AE18" i="1" s="1"/>
  <c r="AD15" i="1"/>
  <c r="AE15" i="1" s="1"/>
  <c r="AD32" i="1"/>
  <c r="AE32" i="1" s="1"/>
  <c r="AD29" i="1"/>
  <c r="AE29" i="1" s="1"/>
  <c r="AD13" i="1"/>
  <c r="AE13" i="1" s="1"/>
  <c r="AD14" i="1"/>
  <c r="AE14" i="1" s="1"/>
  <c r="AD7" i="1"/>
  <c r="AE7" i="1" s="1"/>
  <c r="U35" i="1"/>
  <c r="AD35" i="1" s="1"/>
  <c r="AE35" i="1" s="1"/>
</calcChain>
</file>

<file path=xl/sharedStrings.xml><?xml version="1.0" encoding="utf-8"?>
<sst xmlns="http://schemas.openxmlformats.org/spreadsheetml/2006/main" count="97" uniqueCount="93">
  <si>
    <t>Class</t>
  </si>
  <si>
    <t>Table</t>
  </si>
  <si>
    <t>Nom</t>
  </si>
  <si>
    <t>Manche 1</t>
  </si>
  <si>
    <t>Sous-total 1</t>
  </si>
  <si>
    <t>Manche 2</t>
  </si>
  <si>
    <t>Sous-total 2</t>
  </si>
  <si>
    <t>Total 
1+2</t>
  </si>
  <si>
    <t>Manche 3</t>
  </si>
  <si>
    <t>Sous-total 3</t>
  </si>
  <si>
    <t>Total 
général</t>
  </si>
  <si>
    <t>Q? 1</t>
  </si>
  <si>
    <t>Q? 2</t>
  </si>
  <si>
    <t>Q? 3</t>
  </si>
  <si>
    <t>Q? 4</t>
  </si>
  <si>
    <t>Q? 5</t>
  </si>
  <si>
    <t>Q? 6</t>
  </si>
  <si>
    <t>Q? 7</t>
  </si>
  <si>
    <t>Q? 8</t>
  </si>
  <si>
    <t>Q? 9</t>
  </si>
  <si>
    <t>Q? 10</t>
  </si>
  <si>
    <t>Q? 11</t>
  </si>
  <si>
    <t>Q? 12</t>
  </si>
  <si>
    <t>Q? 13</t>
  </si>
  <si>
    <t>Q? 14</t>
  </si>
  <si>
    <t>Q? 15</t>
  </si>
  <si>
    <t>Q? 16</t>
  </si>
  <si>
    <t>Q? 17</t>
  </si>
  <si>
    <t>Q? 18</t>
  </si>
  <si>
    <t>Q? 19</t>
  </si>
  <si>
    <t>Q? 20</t>
  </si>
  <si>
    <t>%</t>
  </si>
  <si>
    <t>Moyenne</t>
  </si>
  <si>
    <t>Bonus x2</t>
  </si>
  <si>
    <t>Bonus x3</t>
  </si>
  <si>
    <t>Evènements 2013 AUDIO</t>
  </si>
  <si>
    <t>PUZZLE lieu</t>
  </si>
  <si>
    <t>Dans tous ses Etats</t>
  </si>
  <si>
    <t>Enigmes</t>
  </si>
  <si>
    <t>A l'affiche</t>
  </si>
  <si>
    <t>Surnoms dans le sport</t>
  </si>
  <si>
    <t>Voyage musical en Europe AUDIO</t>
  </si>
  <si>
    <t xml:space="preserve"> </t>
  </si>
  <si>
    <t>PUZZLE évènement</t>
  </si>
  <si>
    <t>PUZZLE personnage</t>
  </si>
  <si>
    <t>C'est l'histoire d'un Belge</t>
  </si>
  <si>
    <t>Zoologie</t>
  </si>
  <si>
    <t>Vocabulaire</t>
  </si>
  <si>
    <t>Musiques de films AUDIO</t>
  </si>
  <si>
    <t>Q? 21</t>
  </si>
  <si>
    <t>PUZZLE année</t>
  </si>
  <si>
    <t>Scrabble</t>
  </si>
  <si>
    <t>Politique belge</t>
  </si>
  <si>
    <t>Régions du monde</t>
  </si>
  <si>
    <t>Tu es de ma famille</t>
  </si>
  <si>
    <t>Coupe du monde</t>
  </si>
  <si>
    <t>Génériques TV AUDIO</t>
  </si>
  <si>
    <t>/ 280</t>
  </si>
  <si>
    <t>Position</t>
  </si>
  <si>
    <t>Les Olibrius</t>
  </si>
  <si>
    <t>Les Espaces Verts</t>
  </si>
  <si>
    <t>Racing Team Lacasse</t>
  </si>
  <si>
    <t>Family Herman</t>
  </si>
  <si>
    <t>GRC</t>
  </si>
  <si>
    <t>Lampard</t>
  </si>
  <si>
    <t>Les Chippers</t>
  </si>
  <si>
    <t>Biron</t>
  </si>
  <si>
    <t>Les Wadjons</t>
  </si>
  <si>
    <t>Les Wadjombés</t>
  </si>
  <si>
    <t>3 gars &amp; 3 filles</t>
  </si>
  <si>
    <t>Les Tchesseus</t>
  </si>
  <si>
    <t>Les Cafés liégeois</t>
  </si>
  <si>
    <t>Michel</t>
  </si>
  <si>
    <t>Les fûûûtés du Paradis</t>
  </si>
  <si>
    <t>Une pièce d'avance</t>
  </si>
  <si>
    <t>Les Sex-Machines</t>
  </si>
  <si>
    <t>Ze family</t>
  </si>
  <si>
    <t>Les 8 nurses - winners</t>
  </si>
  <si>
    <t>Les Pinteurs</t>
  </si>
  <si>
    <t>Les quizz'to</t>
  </si>
  <si>
    <t>Les jaguars</t>
  </si>
  <si>
    <t>Jam</t>
  </si>
  <si>
    <t>Les durs à cuire</t>
  </si>
  <si>
    <t>Les Barbus</t>
  </si>
  <si>
    <t>L'Etang</t>
  </si>
  <si>
    <t>Oppagne</t>
  </si>
  <si>
    <t>Les Espoirs</t>
  </si>
  <si>
    <t>Les Barakîs d'kermesse</t>
  </si>
  <si>
    <t>Le voisinage</t>
  </si>
  <si>
    <t>Un nom d'équipe</t>
  </si>
  <si>
    <t>Les joueurs impénitents</t>
  </si>
  <si>
    <t>Limoge</t>
  </si>
  <si>
    <t>Des chiffres dans les Lettres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</si>
</sst>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Cooper Black"/>
      <family val="1"/>
    </font>
    <font>
      <sz val="14"/>
      <color theme="5" tint="-0.249977111117893"/>
      <name val="Cooper Black"/>
      <family val="1"/>
    </font>
    <font>
      <sz val="12"/>
      <name val="Century Gothic"/>
      <family val="2"/>
    </font>
    <font>
      <b/>
      <sz val="14"/>
      <name val="Century Gothic"/>
      <family val="2"/>
    </font>
    <font>
      <b/>
      <sz val="14"/>
      <color theme="5" tint="-0.249977111117893"/>
      <name val="Century Gothic"/>
      <family val="2"/>
    </font>
    <font>
      <sz val="13"/>
      <name val="Eras Bold ITC"/>
      <family val="2"/>
    </font>
    <font>
      <b/>
      <sz val="13"/>
      <color theme="5" tint="-0.249977111117893"/>
      <name val="Century Gothic"/>
      <family val="2"/>
    </font>
    <font>
      <b/>
      <sz val="14"/>
      <name val="Calibri"/>
      <family val="2"/>
      <scheme val="minor"/>
    </font>
    <font>
      <b/>
      <sz val="14"/>
      <color theme="9" tint="-0.249977111117893"/>
      <name val="Century Gothic"/>
      <family val="2"/>
    </font>
    <font>
      <b/>
      <sz val="14"/>
      <color theme="4" tint="-0.249977111117893"/>
      <name val="Century Gothic"/>
      <family val="2"/>
    </font>
    <font>
      <b/>
      <sz val="13"/>
      <color rgb="FFFFFF00"/>
      <name val="Eras Bold ITC"/>
      <family val="2"/>
    </font>
    <font>
      <sz val="16"/>
      <color rgb="FFFFFF00"/>
      <name val="Cooper Black"/>
      <family val="1"/>
    </font>
    <font>
      <sz val="13"/>
      <color rgb="FF00B050"/>
      <name val="Eras Bold ITC"/>
      <family val="2"/>
    </font>
    <font>
      <sz val="13"/>
      <color rgb="FFFF0000"/>
      <name val="Eras Bold ITC"/>
      <family val="2"/>
    </font>
    <font>
      <b/>
      <sz val="13"/>
      <color rgb="FFFF0000"/>
      <name val="Century Gothic"/>
      <family val="2"/>
    </font>
    <font>
      <sz val="13"/>
      <color theme="3" tint="0.39997558519241921"/>
      <name val="Eras Bold ITC"/>
      <family val="2"/>
    </font>
    <font>
      <b/>
      <sz val="13"/>
      <color theme="3" tint="0.39997558519241921"/>
      <name val="Century Gothic"/>
      <family val="2"/>
    </font>
    <font>
      <sz val="13"/>
      <color theme="3" tint="-0.249977111117893"/>
      <name val="Eras Bold ITC"/>
      <family val="2"/>
    </font>
    <font>
      <b/>
      <sz val="13"/>
      <color theme="3" tint="-0.249977111117893"/>
      <name val="Century Gothic"/>
      <family val="2"/>
    </font>
    <font>
      <sz val="13"/>
      <color theme="7" tint="-0.249977111117893"/>
      <name val="Eras Bold ITC"/>
      <family val="2"/>
    </font>
    <font>
      <b/>
      <sz val="13"/>
      <color theme="7" tint="-0.249977111117893"/>
      <name val="Century Gothic"/>
      <family val="2"/>
    </font>
    <font>
      <sz val="13"/>
      <color theme="9" tint="-0.249977111117893"/>
      <name val="Eras Bold ITC"/>
      <family val="2"/>
    </font>
    <font>
      <b/>
      <sz val="13"/>
      <color theme="9" tint="-0.249977111117893"/>
      <name val="Century Gothic"/>
      <family val="2"/>
    </font>
    <font>
      <b/>
      <sz val="13"/>
      <color rgb="FF00B050"/>
      <name val="Century Gothic"/>
      <family val="2"/>
    </font>
    <font>
      <sz val="13"/>
      <color rgb="FFFF0066"/>
      <name val="Eras Bold ITC"/>
      <family val="2"/>
    </font>
    <font>
      <b/>
      <sz val="13"/>
      <color rgb="FFFF0066"/>
      <name val="Century Gothic"/>
      <family val="2"/>
    </font>
    <font>
      <sz val="13"/>
      <color rgb="FF00CC00"/>
      <name val="Eras Bold ITC"/>
      <family val="2"/>
    </font>
    <font>
      <b/>
      <sz val="13"/>
      <color rgb="FF00CC00"/>
      <name val="Century Gothic"/>
      <family val="2"/>
    </font>
    <font>
      <sz val="12"/>
      <color theme="7" tint="-0.249977111117893"/>
      <name val="Eras Bold ITC"/>
      <family val="2"/>
    </font>
    <font>
      <b/>
      <sz val="13"/>
      <color theme="5" tint="0.79998168889431442"/>
      <name val="Century Gothic"/>
      <family val="2"/>
    </font>
    <font>
      <b/>
      <sz val="13"/>
      <color theme="9" tint="0.79998168889431442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textRotation="51" wrapText="1"/>
    </xf>
    <xf numFmtId="0" fontId="5" fillId="2" borderId="6" xfId="0" applyFont="1" applyFill="1" applyBorder="1" applyAlignment="1">
      <alignment horizontal="center" vertical="center" textRotation="51" wrapText="1"/>
    </xf>
    <xf numFmtId="0" fontId="5" fillId="3" borderId="6" xfId="0" applyFont="1" applyFill="1" applyBorder="1" applyAlignment="1">
      <alignment horizontal="center" vertical="center" textRotation="51" wrapText="1"/>
    </xf>
    <xf numFmtId="0" fontId="6" fillId="4" borderId="6" xfId="0" applyFont="1" applyFill="1" applyBorder="1" applyAlignment="1">
      <alignment horizontal="center" vertical="center" textRotation="51"/>
    </xf>
    <xf numFmtId="0" fontId="7" fillId="0" borderId="1" xfId="0" applyFont="1" applyBorder="1" applyAlignment="1">
      <alignment horizontal="center"/>
    </xf>
    <xf numFmtId="164" fontId="0" fillId="0" borderId="0" xfId="0" applyNumberFormat="1"/>
    <xf numFmtId="0" fontId="7" fillId="0" borderId="0" xfId="0" applyFont="1" applyFill="1" applyBorder="1" applyAlignment="1">
      <alignment horizontal="center"/>
    </xf>
    <xf numFmtId="164" fontId="1" fillId="0" borderId="0" xfId="0" applyNumberFormat="1" applyFont="1"/>
    <xf numFmtId="0" fontId="9" fillId="7" borderId="0" xfId="0" applyFont="1" applyFill="1"/>
    <xf numFmtId="0" fontId="9" fillId="6" borderId="0" xfId="0" applyFont="1" applyFill="1"/>
    <xf numFmtId="0" fontId="10" fillId="0" borderId="1" xfId="0" applyFont="1" applyBorder="1" applyAlignment="1">
      <alignment horizontal="center" vertical="center" textRotation="51" wrapText="1"/>
    </xf>
    <xf numFmtId="0" fontId="11" fillId="0" borderId="1" xfId="0" applyFont="1" applyBorder="1" applyAlignment="1">
      <alignment horizontal="center" vertical="center" textRotation="51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64" fontId="1" fillId="0" borderId="0" xfId="0" applyNumberFormat="1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2" fillId="8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8" fillId="5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0" fillId="5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20" fillId="3" borderId="1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2" fillId="5" borderId="1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22" fillId="3" borderId="1" xfId="0" applyFont="1" applyFill="1" applyBorder="1" applyAlignment="1">
      <alignment horizontal="center"/>
    </xf>
    <xf numFmtId="0" fontId="22" fillId="4" borderId="1" xfId="0" applyFont="1" applyFill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4" fillId="5" borderId="1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24" fillId="3" borderId="1" xfId="0" applyFont="1" applyFill="1" applyBorder="1" applyAlignment="1">
      <alignment horizontal="center"/>
    </xf>
    <xf numFmtId="0" fontId="24" fillId="4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25" fillId="5" borderId="1" xfId="0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/>
    </xf>
    <xf numFmtId="0" fontId="25" fillId="3" borderId="1" xfId="0" applyFont="1" applyFill="1" applyBorder="1" applyAlignment="1">
      <alignment horizontal="center"/>
    </xf>
    <xf numFmtId="0" fontId="25" fillId="4" borderId="1" xfId="0" applyFont="1" applyFill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7" fillId="5" borderId="1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/>
    </xf>
    <xf numFmtId="0" fontId="27" fillId="3" borderId="1" xfId="0" applyFont="1" applyFill="1" applyBorder="1" applyAlignment="1">
      <alignment horizontal="center"/>
    </xf>
    <xf numFmtId="0" fontId="27" fillId="4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9" fillId="5" borderId="1" xfId="0" applyFont="1" applyFill="1" applyBorder="1" applyAlignment="1">
      <alignment horizontal="center"/>
    </xf>
    <xf numFmtId="0" fontId="29" fillId="2" borderId="1" xfId="0" applyFont="1" applyFill="1" applyBorder="1" applyAlignment="1">
      <alignment horizontal="center"/>
    </xf>
    <xf numFmtId="0" fontId="29" fillId="3" borderId="1" xfId="0" applyFont="1" applyFill="1" applyBorder="1" applyAlignment="1">
      <alignment horizontal="center"/>
    </xf>
    <xf numFmtId="0" fontId="29" fillId="4" borderId="1" xfId="0" applyFont="1" applyFill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0" fontId="23" fillId="5" borderId="1" xfId="0" applyFont="1" applyFill="1" applyBorder="1" applyAlignment="1">
      <alignment horizontal="center"/>
    </xf>
    <xf numFmtId="0" fontId="22" fillId="7" borderId="1" xfId="0" applyFont="1" applyFill="1" applyBorder="1" applyAlignment="1">
      <alignment horizontal="center"/>
    </xf>
    <xf numFmtId="0" fontId="22" fillId="6" borderId="1" xfId="0" applyFont="1" applyFill="1" applyBorder="1" applyAlignment="1">
      <alignment horizontal="center"/>
    </xf>
    <xf numFmtId="0" fontId="21" fillId="9" borderId="1" xfId="0" applyFont="1" applyFill="1" applyBorder="1" applyAlignment="1">
      <alignment horizontal="center"/>
    </xf>
    <xf numFmtId="0" fontId="23" fillId="9" borderId="1" xfId="0" applyFont="1" applyFill="1" applyBorder="1" applyAlignment="1">
      <alignment horizontal="center"/>
    </xf>
    <xf numFmtId="0" fontId="24" fillId="7" borderId="1" xfId="0" applyFont="1" applyFill="1" applyBorder="1" applyAlignment="1">
      <alignment horizontal="center"/>
    </xf>
    <xf numFmtId="0" fontId="27" fillId="6" borderId="1" xfId="0" applyFont="1" applyFill="1" applyBorder="1" applyAlignment="1">
      <alignment horizontal="center"/>
    </xf>
    <xf numFmtId="0" fontId="27" fillId="7" borderId="1" xfId="0" applyFont="1" applyFill="1" applyBorder="1" applyAlignment="1">
      <alignment horizontal="center"/>
    </xf>
    <xf numFmtId="0" fontId="26" fillId="9" borderId="1" xfId="0" applyFont="1" applyFill="1" applyBorder="1" applyAlignment="1">
      <alignment horizontal="center"/>
    </xf>
    <xf numFmtId="0" fontId="18" fillId="7" borderId="1" xfId="0" applyFont="1" applyFill="1" applyBorder="1" applyAlignment="1">
      <alignment horizontal="center"/>
    </xf>
    <xf numFmtId="0" fontId="18" fillId="6" borderId="1" xfId="0" applyFont="1" applyFill="1" applyBorder="1" applyAlignment="1">
      <alignment horizontal="center"/>
    </xf>
    <xf numFmtId="0" fontId="17" fillId="9" borderId="1" xfId="0" applyFont="1" applyFill="1" applyBorder="1" applyAlignment="1">
      <alignment horizontal="center"/>
    </xf>
    <xf numFmtId="0" fontId="29" fillId="7" borderId="1" xfId="0" applyFont="1" applyFill="1" applyBorder="1" applyAlignment="1">
      <alignment horizontal="center"/>
    </xf>
    <xf numFmtId="0" fontId="29" fillId="6" borderId="1" xfId="0" applyFont="1" applyFill="1" applyBorder="1" applyAlignment="1">
      <alignment horizontal="center"/>
    </xf>
    <xf numFmtId="0" fontId="28" fillId="9" borderId="1" xfId="0" applyFont="1" applyFill="1" applyBorder="1" applyAlignment="1">
      <alignment horizontal="center"/>
    </xf>
    <xf numFmtId="0" fontId="20" fillId="7" borderId="1" xfId="0" applyFont="1" applyFill="1" applyBorder="1" applyAlignment="1">
      <alignment horizontal="center"/>
    </xf>
    <xf numFmtId="0" fontId="19" fillId="9" borderId="1" xfId="0" applyFont="1" applyFill="1" applyBorder="1" applyAlignment="1">
      <alignment horizontal="center"/>
    </xf>
    <xf numFmtId="0" fontId="20" fillId="6" borderId="1" xfId="0" applyFont="1" applyFill="1" applyBorder="1" applyAlignment="1">
      <alignment horizontal="center"/>
    </xf>
    <xf numFmtId="0" fontId="25" fillId="6" borderId="1" xfId="0" applyFont="1" applyFill="1" applyBorder="1" applyAlignment="1">
      <alignment horizontal="center"/>
    </xf>
    <xf numFmtId="0" fontId="25" fillId="7" borderId="1" xfId="0" applyFont="1" applyFill="1" applyBorder="1" applyAlignment="1">
      <alignment horizontal="center"/>
    </xf>
    <xf numFmtId="0" fontId="14" fillId="9" borderId="1" xfId="0" applyFont="1" applyFill="1" applyBorder="1" applyAlignment="1">
      <alignment horizontal="center"/>
    </xf>
    <xf numFmtId="0" fontId="15" fillId="9" borderId="1" xfId="0" applyFont="1" applyFill="1" applyBorder="1" applyAlignment="1">
      <alignment horizontal="center"/>
    </xf>
    <xf numFmtId="0" fontId="16" fillId="7" borderId="1" xfId="0" applyFont="1" applyFill="1" applyBorder="1" applyAlignment="1">
      <alignment horizontal="center"/>
    </xf>
    <xf numFmtId="0" fontId="31" fillId="6" borderId="1" xfId="0" applyFont="1" applyFill="1" applyBorder="1" applyAlignment="1">
      <alignment horizontal="center"/>
    </xf>
    <xf numFmtId="0" fontId="32" fillId="6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 textRotation="255"/>
    </xf>
    <xf numFmtId="0" fontId="13" fillId="8" borderId="7" xfId="0" applyFont="1" applyFill="1" applyBorder="1" applyAlignment="1">
      <alignment horizontal="center" textRotation="255"/>
    </xf>
    <xf numFmtId="0" fontId="13" fillId="8" borderId="6" xfId="0" applyFont="1" applyFill="1" applyBorder="1" applyAlignment="1">
      <alignment horizontal="center" textRotation="255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4" borderId="5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tabSelected="1" topLeftCell="B1" zoomScale="64" zoomScaleNormal="64" workbookViewId="0">
      <pane xSplit="3" topLeftCell="E1" activePane="topRight" state="frozen"/>
      <selection activeCell="B1" sqref="B1"/>
      <selection pane="topRight" activeCell="D3" sqref="D3"/>
    </sheetView>
  </sheetViews>
  <sheetFormatPr baseColWidth="10" defaultRowHeight="15" x14ac:dyDescent="0.25"/>
  <cols>
    <col min="1" max="1" width="8.7109375" bestFit="1" customWidth="1"/>
    <col min="2" max="2" width="8.7109375" customWidth="1"/>
    <col min="3" max="3" width="8.85546875" bestFit="1" customWidth="1"/>
    <col min="4" max="4" width="32.28515625" bestFit="1" customWidth="1"/>
  </cols>
  <sheetData>
    <row r="1" spans="1:33" ht="18" customHeight="1" x14ac:dyDescent="0.25">
      <c r="A1" s="1" t="s">
        <v>0</v>
      </c>
      <c r="B1" s="91" t="s">
        <v>58</v>
      </c>
      <c r="C1" s="1" t="s">
        <v>1</v>
      </c>
      <c r="D1" s="1" t="s">
        <v>2</v>
      </c>
      <c r="G1" s="94" t="s">
        <v>3</v>
      </c>
      <c r="H1" s="95"/>
      <c r="I1" s="95"/>
      <c r="J1" s="95"/>
      <c r="K1" s="95"/>
      <c r="L1" s="95"/>
      <c r="M1" s="96"/>
      <c r="N1" s="101" t="s">
        <v>4</v>
      </c>
      <c r="O1" s="94" t="s">
        <v>5</v>
      </c>
      <c r="P1" s="95"/>
      <c r="Q1" s="95"/>
      <c r="R1" s="95"/>
      <c r="S1" s="95"/>
      <c r="T1" s="95"/>
      <c r="U1" s="96"/>
      <c r="V1" s="99" t="s">
        <v>6</v>
      </c>
      <c r="W1" s="101" t="s">
        <v>7</v>
      </c>
      <c r="X1" s="94" t="s">
        <v>8</v>
      </c>
      <c r="Y1" s="95"/>
      <c r="Z1" s="95"/>
      <c r="AA1" s="95"/>
      <c r="AB1" s="95"/>
      <c r="AC1" s="95"/>
      <c r="AD1" s="96"/>
      <c r="AE1" s="99" t="s">
        <v>9</v>
      </c>
      <c r="AF1" s="97" t="s">
        <v>10</v>
      </c>
      <c r="AG1" s="97" t="s">
        <v>10</v>
      </c>
    </row>
    <row r="2" spans="1:33" ht="17.25" customHeight="1" x14ac:dyDescent="0.3">
      <c r="A2" s="2"/>
      <c r="B2" s="92"/>
      <c r="C2" s="2"/>
      <c r="D2" s="2"/>
      <c r="G2" s="3" t="s">
        <v>11</v>
      </c>
      <c r="H2" s="3" t="s">
        <v>12</v>
      </c>
      <c r="I2" s="3" t="s">
        <v>13</v>
      </c>
      <c r="J2" s="3" t="s">
        <v>14</v>
      </c>
      <c r="K2" s="3" t="s">
        <v>15</v>
      </c>
      <c r="L2" s="3" t="s">
        <v>16</v>
      </c>
      <c r="M2" s="3" t="s">
        <v>17</v>
      </c>
      <c r="N2" s="102"/>
      <c r="O2" s="3" t="s">
        <v>18</v>
      </c>
      <c r="P2" s="3" t="s">
        <v>19</v>
      </c>
      <c r="Q2" s="3" t="s">
        <v>20</v>
      </c>
      <c r="R2" s="3" t="s">
        <v>21</v>
      </c>
      <c r="S2" s="3" t="s">
        <v>22</v>
      </c>
      <c r="T2" s="3" t="s">
        <v>23</v>
      </c>
      <c r="U2" s="3" t="s">
        <v>24</v>
      </c>
      <c r="V2" s="100"/>
      <c r="W2" s="102"/>
      <c r="X2" s="3" t="s">
        <v>25</v>
      </c>
      <c r="Y2" s="3" t="s">
        <v>26</v>
      </c>
      <c r="Z2" s="3" t="s">
        <v>27</v>
      </c>
      <c r="AA2" s="3" t="s">
        <v>28</v>
      </c>
      <c r="AB2" s="3" t="s">
        <v>29</v>
      </c>
      <c r="AC2" s="3" t="s">
        <v>30</v>
      </c>
      <c r="AD2" s="3" t="s">
        <v>49</v>
      </c>
      <c r="AE2" s="100"/>
      <c r="AF2" s="98"/>
      <c r="AG2" s="98"/>
    </row>
    <row r="3" spans="1:33" s="17" customFormat="1" ht="149.25" x14ac:dyDescent="0.25">
      <c r="A3" s="4"/>
      <c r="B3" s="93"/>
      <c r="C3" s="4"/>
      <c r="D3" s="4"/>
      <c r="E3" s="15" t="s">
        <v>35</v>
      </c>
      <c r="F3" s="16" t="s">
        <v>36</v>
      </c>
      <c r="G3" s="5" t="s">
        <v>37</v>
      </c>
      <c r="H3" s="5" t="s">
        <v>38</v>
      </c>
      <c r="I3" s="5" t="s">
        <v>39</v>
      </c>
      <c r="J3" s="5" t="s">
        <v>40</v>
      </c>
      <c r="K3" s="15" t="s">
        <v>41</v>
      </c>
      <c r="L3" s="6" t="s">
        <v>42</v>
      </c>
      <c r="M3" s="16" t="s">
        <v>43</v>
      </c>
      <c r="N3" s="5" t="s">
        <v>45</v>
      </c>
      <c r="O3" s="5" t="s">
        <v>46</v>
      </c>
      <c r="P3" s="5" t="s">
        <v>47</v>
      </c>
      <c r="Q3" s="16" t="s">
        <v>44</v>
      </c>
      <c r="R3" s="5" t="s">
        <v>92</v>
      </c>
      <c r="S3" s="15" t="s">
        <v>48</v>
      </c>
      <c r="T3" s="7" t="s">
        <v>42</v>
      </c>
      <c r="U3" s="6" t="s">
        <v>42</v>
      </c>
      <c r="V3" s="16" t="s">
        <v>50</v>
      </c>
      <c r="W3" s="5" t="s">
        <v>51</v>
      </c>
      <c r="X3" s="5" t="s">
        <v>52</v>
      </c>
      <c r="Y3" s="5" t="s">
        <v>53</v>
      </c>
      <c r="Z3" s="5" t="s">
        <v>54</v>
      </c>
      <c r="AA3" s="5" t="s">
        <v>55</v>
      </c>
      <c r="AB3" s="15" t="s">
        <v>56</v>
      </c>
      <c r="AC3" s="7" t="s">
        <v>42</v>
      </c>
      <c r="AD3" s="8" t="s">
        <v>57</v>
      </c>
      <c r="AE3" s="8" t="s">
        <v>31</v>
      </c>
      <c r="AG3" s="18"/>
    </row>
    <row r="4" spans="1:33" ht="16.5" x14ac:dyDescent="0.25">
      <c r="A4" s="9">
        <v>1</v>
      </c>
      <c r="B4" s="22">
        <v>1</v>
      </c>
      <c r="C4" s="81">
        <v>18</v>
      </c>
      <c r="D4" s="33" t="s">
        <v>84</v>
      </c>
      <c r="E4" s="34">
        <v>8</v>
      </c>
      <c r="F4" s="34">
        <v>0</v>
      </c>
      <c r="G4" s="34">
        <v>10</v>
      </c>
      <c r="H4" s="80">
        <v>18</v>
      </c>
      <c r="I4" s="34">
        <v>8</v>
      </c>
      <c r="J4" s="34">
        <v>10</v>
      </c>
      <c r="K4" s="34">
        <v>10</v>
      </c>
      <c r="L4" s="35">
        <f t="shared" ref="L4:L36" si="0">E4+F4+G4+H4+I4+J4+K4</f>
        <v>64</v>
      </c>
      <c r="M4" s="34">
        <v>20</v>
      </c>
      <c r="N4" s="34">
        <v>9</v>
      </c>
      <c r="O4" s="34">
        <v>10</v>
      </c>
      <c r="P4" s="34">
        <v>7</v>
      </c>
      <c r="Q4" s="34">
        <v>20</v>
      </c>
      <c r="R4" s="34">
        <v>10</v>
      </c>
      <c r="S4" s="34">
        <v>8</v>
      </c>
      <c r="T4" s="36">
        <f t="shared" ref="T4:T36" si="1">M4+N4+O4+P4+Q4+R4+S4</f>
        <v>84</v>
      </c>
      <c r="U4" s="35">
        <f t="shared" ref="U4:U36" si="2">L4+T4</f>
        <v>148</v>
      </c>
      <c r="V4" s="34">
        <v>15</v>
      </c>
      <c r="W4" s="34">
        <v>10</v>
      </c>
      <c r="X4" s="34">
        <v>10</v>
      </c>
      <c r="Y4" s="34">
        <v>9</v>
      </c>
      <c r="Z4" s="34">
        <v>7</v>
      </c>
      <c r="AA4" s="82">
        <v>30</v>
      </c>
      <c r="AB4" s="34">
        <v>7</v>
      </c>
      <c r="AC4" s="56">
        <f t="shared" ref="AC4:AC36" si="3">V4+W4+X4+Y4+Z4+AA4+AB4</f>
        <v>88</v>
      </c>
      <c r="AD4" s="37">
        <f t="shared" ref="AD4:AD36" si="4">U4+AC4</f>
        <v>236</v>
      </c>
      <c r="AE4" s="37">
        <f t="shared" ref="AE4:AE36" si="5">AD4/2.8</f>
        <v>84.285714285714292</v>
      </c>
    </row>
    <row r="5" spans="1:33" ht="16.5" x14ac:dyDescent="0.25">
      <c r="A5" s="9">
        <v>2</v>
      </c>
      <c r="B5" s="22">
        <v>2</v>
      </c>
      <c r="C5" s="86">
        <v>33</v>
      </c>
      <c r="D5" s="23" t="s">
        <v>71</v>
      </c>
      <c r="E5" s="24">
        <v>9</v>
      </c>
      <c r="F5" s="24">
        <v>15</v>
      </c>
      <c r="G5" s="24">
        <v>6</v>
      </c>
      <c r="H5" s="24">
        <v>5</v>
      </c>
      <c r="I5" s="24">
        <v>9</v>
      </c>
      <c r="J5" s="87">
        <v>14</v>
      </c>
      <c r="K5" s="24">
        <v>10</v>
      </c>
      <c r="L5" s="25">
        <f t="shared" si="0"/>
        <v>68</v>
      </c>
      <c r="M5" s="24">
        <v>20</v>
      </c>
      <c r="N5" s="24">
        <v>10</v>
      </c>
      <c r="O5" s="24">
        <v>8</v>
      </c>
      <c r="P5" s="24">
        <v>8</v>
      </c>
      <c r="Q5" s="24">
        <v>15</v>
      </c>
      <c r="R5" s="24">
        <v>8</v>
      </c>
      <c r="S5" s="24">
        <v>9</v>
      </c>
      <c r="T5" s="26">
        <f t="shared" si="1"/>
        <v>78</v>
      </c>
      <c r="U5" s="25">
        <f t="shared" si="2"/>
        <v>146</v>
      </c>
      <c r="V5" s="24">
        <v>20</v>
      </c>
      <c r="W5" s="24">
        <v>0</v>
      </c>
      <c r="X5" s="24">
        <v>10</v>
      </c>
      <c r="Y5" s="89">
        <v>27</v>
      </c>
      <c r="Z5" s="24">
        <v>8</v>
      </c>
      <c r="AA5" s="24">
        <v>8</v>
      </c>
      <c r="AB5" s="24">
        <v>9</v>
      </c>
      <c r="AC5" s="56">
        <f t="shared" si="3"/>
        <v>82</v>
      </c>
      <c r="AD5" s="27">
        <f t="shared" si="4"/>
        <v>228</v>
      </c>
      <c r="AE5" s="27">
        <f t="shared" si="5"/>
        <v>81.428571428571431</v>
      </c>
    </row>
    <row r="6" spans="1:33" ht="16.5" x14ac:dyDescent="0.25">
      <c r="A6" s="9">
        <v>3</v>
      </c>
      <c r="B6" s="22">
        <v>3</v>
      </c>
      <c r="C6" s="86">
        <v>17</v>
      </c>
      <c r="D6" s="23" t="s">
        <v>81</v>
      </c>
      <c r="E6" s="24">
        <v>7</v>
      </c>
      <c r="F6" s="24">
        <v>10</v>
      </c>
      <c r="G6" s="24">
        <v>8</v>
      </c>
      <c r="H6" s="24">
        <v>7</v>
      </c>
      <c r="I6" s="24">
        <v>8</v>
      </c>
      <c r="J6" s="24">
        <v>10</v>
      </c>
      <c r="K6" s="24">
        <v>10</v>
      </c>
      <c r="L6" s="25">
        <f t="shared" si="0"/>
        <v>60</v>
      </c>
      <c r="M6" s="24">
        <v>15</v>
      </c>
      <c r="N6" s="24">
        <v>1</v>
      </c>
      <c r="O6" s="24">
        <v>10</v>
      </c>
      <c r="P6" s="24">
        <v>8</v>
      </c>
      <c r="Q6" s="24">
        <v>15</v>
      </c>
      <c r="R6" s="24">
        <v>10</v>
      </c>
      <c r="S6" s="24">
        <v>7</v>
      </c>
      <c r="T6" s="26">
        <f t="shared" si="1"/>
        <v>66</v>
      </c>
      <c r="U6" s="25">
        <f t="shared" si="2"/>
        <v>126</v>
      </c>
      <c r="V6" s="24">
        <v>20</v>
      </c>
      <c r="W6" s="24">
        <v>10</v>
      </c>
      <c r="X6" s="87">
        <v>18</v>
      </c>
      <c r="Y6" s="89">
        <v>30</v>
      </c>
      <c r="Z6" s="24">
        <v>8</v>
      </c>
      <c r="AA6" s="24">
        <v>9</v>
      </c>
      <c r="AB6" s="24">
        <v>6</v>
      </c>
      <c r="AC6" s="56">
        <f t="shared" si="3"/>
        <v>101</v>
      </c>
      <c r="AD6" s="27">
        <f t="shared" si="4"/>
        <v>227</v>
      </c>
      <c r="AE6" s="27">
        <f t="shared" si="5"/>
        <v>81.071428571428584</v>
      </c>
    </row>
    <row r="7" spans="1:33" ht="16.5" x14ac:dyDescent="0.25">
      <c r="A7" s="9">
        <v>4</v>
      </c>
      <c r="B7" s="22">
        <v>4</v>
      </c>
      <c r="C7" s="85">
        <v>20</v>
      </c>
      <c r="D7" s="48" t="s">
        <v>62</v>
      </c>
      <c r="E7" s="49">
        <v>9</v>
      </c>
      <c r="F7" s="49">
        <v>10</v>
      </c>
      <c r="G7" s="49">
        <v>7</v>
      </c>
      <c r="H7" s="49">
        <v>9</v>
      </c>
      <c r="I7" s="49">
        <v>7</v>
      </c>
      <c r="J7" s="49">
        <v>10</v>
      </c>
      <c r="K7" s="84">
        <v>20</v>
      </c>
      <c r="L7" s="50">
        <f t="shared" si="0"/>
        <v>72</v>
      </c>
      <c r="M7" s="49">
        <v>20</v>
      </c>
      <c r="N7" s="49">
        <v>8</v>
      </c>
      <c r="O7" s="49">
        <v>4</v>
      </c>
      <c r="P7" s="49">
        <v>9</v>
      </c>
      <c r="Q7" s="49">
        <v>15</v>
      </c>
      <c r="R7" s="49">
        <v>7</v>
      </c>
      <c r="S7" s="49">
        <v>8</v>
      </c>
      <c r="T7" s="51">
        <f t="shared" si="1"/>
        <v>71</v>
      </c>
      <c r="U7" s="50">
        <f t="shared" si="2"/>
        <v>143</v>
      </c>
      <c r="V7" s="49">
        <v>15</v>
      </c>
      <c r="W7" s="49">
        <v>5</v>
      </c>
      <c r="X7" s="83">
        <v>30</v>
      </c>
      <c r="Y7" s="49">
        <v>6</v>
      </c>
      <c r="Z7" s="49">
        <v>8</v>
      </c>
      <c r="AA7" s="49">
        <v>8</v>
      </c>
      <c r="AB7" s="49">
        <v>8</v>
      </c>
      <c r="AC7" s="56">
        <f t="shared" si="3"/>
        <v>80</v>
      </c>
      <c r="AD7" s="52">
        <f t="shared" si="4"/>
        <v>223</v>
      </c>
      <c r="AE7" s="52">
        <f t="shared" si="5"/>
        <v>79.642857142857153</v>
      </c>
    </row>
    <row r="8" spans="1:33" ht="16.5" x14ac:dyDescent="0.25">
      <c r="A8" s="9">
        <v>5</v>
      </c>
      <c r="B8" s="22">
        <v>5</v>
      </c>
      <c r="C8" s="81">
        <v>2</v>
      </c>
      <c r="D8" s="33" t="s">
        <v>69</v>
      </c>
      <c r="E8" s="80">
        <v>18</v>
      </c>
      <c r="F8" s="34">
        <v>15</v>
      </c>
      <c r="G8" s="34">
        <v>7</v>
      </c>
      <c r="H8" s="34">
        <v>8</v>
      </c>
      <c r="I8" s="34">
        <v>10</v>
      </c>
      <c r="J8" s="34">
        <v>8</v>
      </c>
      <c r="K8" s="34">
        <v>10</v>
      </c>
      <c r="L8" s="35">
        <f t="shared" si="0"/>
        <v>76</v>
      </c>
      <c r="M8" s="34">
        <v>20</v>
      </c>
      <c r="N8" s="34">
        <v>1</v>
      </c>
      <c r="O8" s="34">
        <v>8</v>
      </c>
      <c r="P8" s="34">
        <v>8</v>
      </c>
      <c r="Q8" s="34">
        <v>15</v>
      </c>
      <c r="R8" s="34">
        <v>5</v>
      </c>
      <c r="S8" s="34">
        <v>9</v>
      </c>
      <c r="T8" s="36">
        <f t="shared" si="1"/>
        <v>66</v>
      </c>
      <c r="U8" s="35">
        <f t="shared" si="2"/>
        <v>142</v>
      </c>
      <c r="V8" s="34">
        <v>15</v>
      </c>
      <c r="W8" s="34">
        <v>6</v>
      </c>
      <c r="X8" s="82">
        <v>30</v>
      </c>
      <c r="Y8" s="34">
        <v>8</v>
      </c>
      <c r="Z8" s="34">
        <v>7</v>
      </c>
      <c r="AA8" s="34">
        <v>8</v>
      </c>
      <c r="AB8" s="34">
        <v>6</v>
      </c>
      <c r="AC8" s="56">
        <f t="shared" si="3"/>
        <v>80</v>
      </c>
      <c r="AD8" s="37">
        <f t="shared" si="4"/>
        <v>222</v>
      </c>
      <c r="AE8" s="37">
        <f t="shared" si="5"/>
        <v>79.285714285714292</v>
      </c>
    </row>
    <row r="9" spans="1:33" ht="16.5" x14ac:dyDescent="0.25">
      <c r="A9" s="9">
        <v>6</v>
      </c>
      <c r="B9" s="22">
        <v>6</v>
      </c>
      <c r="C9" s="69">
        <v>27</v>
      </c>
      <c r="D9" s="43" t="s">
        <v>73</v>
      </c>
      <c r="E9" s="44">
        <v>9</v>
      </c>
      <c r="F9" s="44">
        <v>15</v>
      </c>
      <c r="G9" s="44">
        <v>5</v>
      </c>
      <c r="H9" s="44">
        <v>7</v>
      </c>
      <c r="I9" s="70">
        <v>18</v>
      </c>
      <c r="J9" s="44">
        <v>9</v>
      </c>
      <c r="K9" s="44">
        <v>9</v>
      </c>
      <c r="L9" s="45">
        <f t="shared" si="0"/>
        <v>72</v>
      </c>
      <c r="M9" s="44">
        <v>20</v>
      </c>
      <c r="N9" s="44">
        <v>6</v>
      </c>
      <c r="O9" s="44">
        <v>4</v>
      </c>
      <c r="P9" s="44">
        <v>7</v>
      </c>
      <c r="Q9" s="44">
        <v>20</v>
      </c>
      <c r="R9" s="44">
        <v>8</v>
      </c>
      <c r="S9" s="89">
        <v>24</v>
      </c>
      <c r="T9" s="46">
        <f t="shared" si="1"/>
        <v>89</v>
      </c>
      <c r="U9" s="45">
        <f t="shared" si="2"/>
        <v>161</v>
      </c>
      <c r="V9" s="44">
        <v>20</v>
      </c>
      <c r="W9" s="44">
        <v>5</v>
      </c>
      <c r="X9" s="44">
        <v>6</v>
      </c>
      <c r="Y9" s="44">
        <v>8</v>
      </c>
      <c r="Z9" s="44">
        <v>7</v>
      </c>
      <c r="AA9" s="44">
        <v>5</v>
      </c>
      <c r="AB9" s="44">
        <v>8</v>
      </c>
      <c r="AC9" s="56">
        <f t="shared" si="3"/>
        <v>59</v>
      </c>
      <c r="AD9" s="47">
        <f t="shared" si="4"/>
        <v>220</v>
      </c>
      <c r="AE9" s="47">
        <f t="shared" si="5"/>
        <v>78.571428571428569</v>
      </c>
    </row>
    <row r="10" spans="1:33" ht="16.5" x14ac:dyDescent="0.25">
      <c r="A10" s="9">
        <v>7</v>
      </c>
      <c r="B10" s="22">
        <v>7</v>
      </c>
      <c r="C10" s="68">
        <v>13</v>
      </c>
      <c r="D10" s="63" t="s">
        <v>64</v>
      </c>
      <c r="E10" s="39">
        <v>9</v>
      </c>
      <c r="F10" s="39">
        <v>5</v>
      </c>
      <c r="G10" s="39">
        <v>5</v>
      </c>
      <c r="H10" s="39">
        <v>5</v>
      </c>
      <c r="I10" s="39">
        <v>7</v>
      </c>
      <c r="J10" s="39">
        <v>5</v>
      </c>
      <c r="K10" s="39">
        <v>9</v>
      </c>
      <c r="L10" s="40">
        <f t="shared" si="0"/>
        <v>45</v>
      </c>
      <c r="M10" s="39">
        <v>20</v>
      </c>
      <c r="N10" s="39">
        <v>6</v>
      </c>
      <c r="O10" s="66">
        <v>20</v>
      </c>
      <c r="P10" s="39">
        <v>9</v>
      </c>
      <c r="Q10" s="39">
        <v>20</v>
      </c>
      <c r="R10" s="39">
        <v>8</v>
      </c>
      <c r="S10" s="39">
        <v>9</v>
      </c>
      <c r="T10" s="41">
        <f t="shared" si="1"/>
        <v>92</v>
      </c>
      <c r="U10" s="40">
        <f t="shared" si="2"/>
        <v>137</v>
      </c>
      <c r="V10" s="39">
        <v>20</v>
      </c>
      <c r="W10" s="39">
        <v>6</v>
      </c>
      <c r="X10" s="39">
        <v>10</v>
      </c>
      <c r="Y10" s="67">
        <v>27</v>
      </c>
      <c r="Z10" s="39">
        <v>7</v>
      </c>
      <c r="AA10" s="39">
        <v>9</v>
      </c>
      <c r="AB10" s="39">
        <v>4</v>
      </c>
      <c r="AC10" s="56">
        <f t="shared" si="3"/>
        <v>83</v>
      </c>
      <c r="AD10" s="42">
        <f t="shared" si="4"/>
        <v>220</v>
      </c>
      <c r="AE10" s="42">
        <f t="shared" si="5"/>
        <v>78.571428571428569</v>
      </c>
    </row>
    <row r="11" spans="1:33" ht="16.5" x14ac:dyDescent="0.25">
      <c r="A11" s="9">
        <v>8</v>
      </c>
      <c r="B11" s="22">
        <v>8</v>
      </c>
      <c r="C11" s="73">
        <v>31</v>
      </c>
      <c r="D11" s="53" t="s">
        <v>60</v>
      </c>
      <c r="E11" s="54">
        <v>9</v>
      </c>
      <c r="F11" s="54">
        <v>20</v>
      </c>
      <c r="G11" s="54">
        <v>5</v>
      </c>
      <c r="H11" s="54">
        <v>2</v>
      </c>
      <c r="I11" s="54">
        <v>9</v>
      </c>
      <c r="J11" s="54">
        <v>10</v>
      </c>
      <c r="K11" s="54">
        <v>9</v>
      </c>
      <c r="L11" s="55">
        <f t="shared" si="0"/>
        <v>64</v>
      </c>
      <c r="M11" s="54">
        <v>20</v>
      </c>
      <c r="N11" s="54">
        <v>7</v>
      </c>
      <c r="O11" s="54">
        <v>10</v>
      </c>
      <c r="P11" s="54">
        <v>7</v>
      </c>
      <c r="Q11" s="54">
        <v>15</v>
      </c>
      <c r="R11" s="54">
        <v>7</v>
      </c>
      <c r="S11" s="54">
        <v>9</v>
      </c>
      <c r="T11" s="56">
        <f t="shared" si="1"/>
        <v>75</v>
      </c>
      <c r="U11" s="55">
        <f t="shared" si="2"/>
        <v>139</v>
      </c>
      <c r="V11" s="54">
        <v>10</v>
      </c>
      <c r="W11" s="54">
        <v>5</v>
      </c>
      <c r="X11" s="54">
        <v>10</v>
      </c>
      <c r="Y11" s="90">
        <v>6</v>
      </c>
      <c r="Z11" s="54">
        <v>6</v>
      </c>
      <c r="AA11" s="89">
        <v>18</v>
      </c>
      <c r="AB11" s="72">
        <v>16</v>
      </c>
      <c r="AC11" s="56">
        <f t="shared" si="3"/>
        <v>71</v>
      </c>
      <c r="AD11" s="57">
        <f t="shared" si="4"/>
        <v>210</v>
      </c>
      <c r="AE11" s="57">
        <f t="shared" si="5"/>
        <v>75</v>
      </c>
    </row>
    <row r="12" spans="1:33" ht="16.5" x14ac:dyDescent="0.25">
      <c r="A12" s="9">
        <v>9</v>
      </c>
      <c r="B12" s="22">
        <v>9</v>
      </c>
      <c r="C12" s="86">
        <v>9</v>
      </c>
      <c r="D12" s="23" t="s">
        <v>89</v>
      </c>
      <c r="E12" s="24">
        <v>9</v>
      </c>
      <c r="F12" s="24">
        <v>10</v>
      </c>
      <c r="G12" s="88">
        <v>12</v>
      </c>
      <c r="H12" s="24">
        <v>6</v>
      </c>
      <c r="I12" s="24">
        <v>8</v>
      </c>
      <c r="J12" s="24">
        <v>10</v>
      </c>
      <c r="K12" s="24">
        <v>9</v>
      </c>
      <c r="L12" s="25">
        <f t="shared" si="0"/>
        <v>64</v>
      </c>
      <c r="M12" s="24">
        <v>20</v>
      </c>
      <c r="N12" s="24">
        <v>8</v>
      </c>
      <c r="O12" s="87">
        <v>12</v>
      </c>
      <c r="P12" s="24">
        <v>6</v>
      </c>
      <c r="Q12" s="24">
        <v>10</v>
      </c>
      <c r="R12" s="24">
        <v>7</v>
      </c>
      <c r="S12" s="24">
        <v>9</v>
      </c>
      <c r="T12" s="26">
        <f t="shared" si="1"/>
        <v>72</v>
      </c>
      <c r="U12" s="25">
        <f t="shared" si="2"/>
        <v>136</v>
      </c>
      <c r="V12" s="24">
        <v>15</v>
      </c>
      <c r="W12" s="24">
        <v>5</v>
      </c>
      <c r="X12" s="24">
        <v>10</v>
      </c>
      <c r="Y12" s="24">
        <v>9</v>
      </c>
      <c r="Z12" s="24">
        <v>8</v>
      </c>
      <c r="AA12" s="24">
        <v>10</v>
      </c>
      <c r="AB12" s="24">
        <v>8</v>
      </c>
      <c r="AC12" s="56">
        <f t="shared" si="3"/>
        <v>65</v>
      </c>
      <c r="AD12" s="27">
        <f t="shared" si="4"/>
        <v>201</v>
      </c>
      <c r="AE12" s="27">
        <f t="shared" si="5"/>
        <v>71.785714285714292</v>
      </c>
    </row>
    <row r="13" spans="1:33" ht="16.5" x14ac:dyDescent="0.25">
      <c r="A13" s="9">
        <v>10</v>
      </c>
      <c r="B13" s="22">
        <v>10</v>
      </c>
      <c r="C13" s="85">
        <v>28</v>
      </c>
      <c r="D13" s="48" t="s">
        <v>74</v>
      </c>
      <c r="E13" s="49">
        <v>8</v>
      </c>
      <c r="F13" s="49">
        <v>15</v>
      </c>
      <c r="G13" s="49">
        <v>6</v>
      </c>
      <c r="H13" s="49">
        <v>8</v>
      </c>
      <c r="I13" s="49">
        <v>7</v>
      </c>
      <c r="J13" s="49">
        <v>10</v>
      </c>
      <c r="K13" s="49">
        <v>9</v>
      </c>
      <c r="L13" s="50">
        <f t="shared" si="0"/>
        <v>63</v>
      </c>
      <c r="M13" s="49">
        <v>20</v>
      </c>
      <c r="N13" s="49">
        <v>1</v>
      </c>
      <c r="O13" s="49">
        <v>8</v>
      </c>
      <c r="P13" s="49">
        <v>6</v>
      </c>
      <c r="Q13" s="49">
        <v>20</v>
      </c>
      <c r="R13" s="83">
        <v>27</v>
      </c>
      <c r="S13" s="84">
        <v>16</v>
      </c>
      <c r="T13" s="51">
        <f t="shared" si="1"/>
        <v>98</v>
      </c>
      <c r="U13" s="50">
        <f t="shared" si="2"/>
        <v>161</v>
      </c>
      <c r="V13" s="49">
        <v>0</v>
      </c>
      <c r="W13" s="49">
        <v>3</v>
      </c>
      <c r="X13" s="49">
        <v>8</v>
      </c>
      <c r="Y13" s="49">
        <v>7</v>
      </c>
      <c r="Z13" s="49">
        <v>7</v>
      </c>
      <c r="AA13" s="49">
        <v>8</v>
      </c>
      <c r="AB13" s="49">
        <v>5</v>
      </c>
      <c r="AC13" s="56">
        <f t="shared" si="3"/>
        <v>38</v>
      </c>
      <c r="AD13" s="52">
        <f t="shared" si="4"/>
        <v>199</v>
      </c>
      <c r="AE13" s="52">
        <f t="shared" si="5"/>
        <v>71.071428571428569</v>
      </c>
    </row>
    <row r="14" spans="1:33" ht="16.5" x14ac:dyDescent="0.25">
      <c r="A14" s="9">
        <v>11</v>
      </c>
      <c r="B14" s="22">
        <v>11</v>
      </c>
      <c r="C14" s="79">
        <v>8</v>
      </c>
      <c r="D14" s="58" t="s">
        <v>68</v>
      </c>
      <c r="E14" s="59">
        <v>7</v>
      </c>
      <c r="F14" s="59">
        <v>10</v>
      </c>
      <c r="G14" s="59">
        <v>4</v>
      </c>
      <c r="H14" s="59">
        <v>6</v>
      </c>
      <c r="I14" s="59">
        <v>9</v>
      </c>
      <c r="J14" s="59">
        <v>10</v>
      </c>
      <c r="K14" s="59">
        <v>10</v>
      </c>
      <c r="L14" s="60">
        <f t="shared" si="0"/>
        <v>56</v>
      </c>
      <c r="M14" s="59">
        <v>20</v>
      </c>
      <c r="N14" s="59">
        <v>8</v>
      </c>
      <c r="O14" s="59">
        <v>7</v>
      </c>
      <c r="P14" s="59">
        <v>7</v>
      </c>
      <c r="Q14" s="59">
        <v>0</v>
      </c>
      <c r="R14" s="59">
        <v>6</v>
      </c>
      <c r="S14" s="78">
        <v>30</v>
      </c>
      <c r="T14" s="61">
        <f t="shared" si="1"/>
        <v>78</v>
      </c>
      <c r="U14" s="60">
        <f t="shared" si="2"/>
        <v>134</v>
      </c>
      <c r="V14" s="59">
        <v>10</v>
      </c>
      <c r="W14" s="59">
        <v>5</v>
      </c>
      <c r="X14" s="59">
        <v>9</v>
      </c>
      <c r="Y14" s="59">
        <v>7</v>
      </c>
      <c r="Z14" s="59">
        <v>6</v>
      </c>
      <c r="AA14" s="59">
        <v>9</v>
      </c>
      <c r="AB14" s="77">
        <v>16</v>
      </c>
      <c r="AC14" s="56">
        <f t="shared" si="3"/>
        <v>62</v>
      </c>
      <c r="AD14" s="62">
        <f t="shared" si="4"/>
        <v>196</v>
      </c>
      <c r="AE14" s="62">
        <f t="shared" si="5"/>
        <v>70</v>
      </c>
    </row>
    <row r="15" spans="1:33" ht="16.5" x14ac:dyDescent="0.25">
      <c r="A15" s="9">
        <v>12</v>
      </c>
      <c r="B15" s="22">
        <v>12</v>
      </c>
      <c r="C15" s="85">
        <v>12</v>
      </c>
      <c r="D15" s="48" t="s">
        <v>83</v>
      </c>
      <c r="E15" s="49">
        <v>9</v>
      </c>
      <c r="F15" s="49">
        <v>15</v>
      </c>
      <c r="G15" s="49">
        <v>5</v>
      </c>
      <c r="H15" s="49">
        <v>3</v>
      </c>
      <c r="I15" s="49">
        <v>8</v>
      </c>
      <c r="J15" s="49">
        <v>8</v>
      </c>
      <c r="K15" s="84">
        <v>20</v>
      </c>
      <c r="L15" s="50">
        <f t="shared" si="0"/>
        <v>68</v>
      </c>
      <c r="M15" s="49">
        <v>20</v>
      </c>
      <c r="N15" s="49">
        <v>10</v>
      </c>
      <c r="O15" s="83">
        <v>21</v>
      </c>
      <c r="P15" s="49">
        <v>6</v>
      </c>
      <c r="Q15" s="49">
        <v>20</v>
      </c>
      <c r="R15" s="49">
        <v>8</v>
      </c>
      <c r="S15" s="49">
        <v>7</v>
      </c>
      <c r="T15" s="51">
        <f t="shared" si="1"/>
        <v>92</v>
      </c>
      <c r="U15" s="50">
        <f t="shared" si="2"/>
        <v>160</v>
      </c>
      <c r="V15" s="49">
        <v>0</v>
      </c>
      <c r="W15" s="49">
        <v>0</v>
      </c>
      <c r="X15" s="49">
        <v>8</v>
      </c>
      <c r="Y15" s="49">
        <v>8</v>
      </c>
      <c r="Z15" s="49">
        <v>6</v>
      </c>
      <c r="AA15" s="49">
        <v>8</v>
      </c>
      <c r="AB15" s="49">
        <v>6</v>
      </c>
      <c r="AC15" s="56">
        <f t="shared" si="3"/>
        <v>36</v>
      </c>
      <c r="AD15" s="52">
        <f t="shared" si="4"/>
        <v>196</v>
      </c>
      <c r="AE15" s="52">
        <f t="shared" si="5"/>
        <v>70</v>
      </c>
    </row>
    <row r="16" spans="1:33" ht="16.5" x14ac:dyDescent="0.25">
      <c r="A16" s="9">
        <v>13</v>
      </c>
      <c r="B16" s="22">
        <v>13</v>
      </c>
      <c r="C16" s="69">
        <v>3</v>
      </c>
      <c r="D16" s="43" t="s">
        <v>76</v>
      </c>
      <c r="E16" s="44">
        <v>10</v>
      </c>
      <c r="F16" s="44">
        <v>10</v>
      </c>
      <c r="G16" s="44">
        <v>3</v>
      </c>
      <c r="H16" s="44">
        <v>3</v>
      </c>
      <c r="I16" s="44">
        <v>9</v>
      </c>
      <c r="J16" s="44">
        <v>8</v>
      </c>
      <c r="K16" s="44">
        <v>10</v>
      </c>
      <c r="L16" s="45">
        <f t="shared" si="0"/>
        <v>53</v>
      </c>
      <c r="M16" s="44">
        <v>20</v>
      </c>
      <c r="N16" s="44">
        <v>1</v>
      </c>
      <c r="O16" s="44">
        <v>3</v>
      </c>
      <c r="P16" s="44">
        <v>7</v>
      </c>
      <c r="Q16" s="44">
        <v>15</v>
      </c>
      <c r="R16" s="44">
        <v>6</v>
      </c>
      <c r="S16" s="89">
        <v>27</v>
      </c>
      <c r="T16" s="46">
        <f t="shared" si="1"/>
        <v>79</v>
      </c>
      <c r="U16" s="45">
        <f t="shared" si="2"/>
        <v>132</v>
      </c>
      <c r="V16" s="44">
        <v>10</v>
      </c>
      <c r="W16" s="70">
        <v>12</v>
      </c>
      <c r="X16" s="44">
        <v>9</v>
      </c>
      <c r="Y16" s="44">
        <v>7</v>
      </c>
      <c r="Z16" s="44">
        <v>7</v>
      </c>
      <c r="AA16" s="44">
        <v>9</v>
      </c>
      <c r="AB16" s="44">
        <v>8</v>
      </c>
      <c r="AC16" s="56">
        <f t="shared" si="3"/>
        <v>62</v>
      </c>
      <c r="AD16" s="47">
        <f t="shared" si="4"/>
        <v>194</v>
      </c>
      <c r="AE16" s="47">
        <f t="shared" si="5"/>
        <v>69.285714285714292</v>
      </c>
    </row>
    <row r="17" spans="1:31" ht="16.5" x14ac:dyDescent="0.25">
      <c r="A17" s="9">
        <v>14</v>
      </c>
      <c r="B17" s="22">
        <v>14</v>
      </c>
      <c r="C17" s="81">
        <v>10</v>
      </c>
      <c r="D17" s="33" t="s">
        <v>77</v>
      </c>
      <c r="E17" s="34">
        <v>8</v>
      </c>
      <c r="F17" s="34">
        <v>15</v>
      </c>
      <c r="G17" s="34">
        <v>4</v>
      </c>
      <c r="H17" s="34">
        <v>2</v>
      </c>
      <c r="I17" s="82">
        <v>24</v>
      </c>
      <c r="J17" s="34">
        <v>10</v>
      </c>
      <c r="K17" s="34">
        <v>6</v>
      </c>
      <c r="L17" s="35">
        <f t="shared" si="0"/>
        <v>69</v>
      </c>
      <c r="M17" s="34">
        <v>20</v>
      </c>
      <c r="N17" s="34">
        <v>8</v>
      </c>
      <c r="O17" s="34">
        <v>6</v>
      </c>
      <c r="P17" s="34">
        <v>8</v>
      </c>
      <c r="Q17" s="34">
        <v>20</v>
      </c>
      <c r="R17" s="34">
        <v>8</v>
      </c>
      <c r="S17" s="80">
        <v>14</v>
      </c>
      <c r="T17" s="36">
        <f t="shared" si="1"/>
        <v>84</v>
      </c>
      <c r="U17" s="35">
        <f t="shared" si="2"/>
        <v>153</v>
      </c>
      <c r="V17" s="34">
        <v>0</v>
      </c>
      <c r="W17" s="34">
        <v>5</v>
      </c>
      <c r="X17" s="34">
        <v>6</v>
      </c>
      <c r="Y17" s="34">
        <v>6</v>
      </c>
      <c r="Z17" s="34">
        <v>6</v>
      </c>
      <c r="AA17" s="34">
        <v>8</v>
      </c>
      <c r="AB17" s="34">
        <v>7</v>
      </c>
      <c r="AC17" s="56">
        <f t="shared" si="3"/>
        <v>38</v>
      </c>
      <c r="AD17" s="37">
        <f t="shared" si="4"/>
        <v>191</v>
      </c>
      <c r="AE17" s="37">
        <f t="shared" si="5"/>
        <v>68.214285714285722</v>
      </c>
    </row>
    <row r="18" spans="1:31" ht="16.5" x14ac:dyDescent="0.25">
      <c r="A18" s="9">
        <v>15</v>
      </c>
      <c r="B18" s="22">
        <v>15</v>
      </c>
      <c r="C18" s="85">
        <v>4</v>
      </c>
      <c r="D18" s="48" t="s">
        <v>75</v>
      </c>
      <c r="E18" s="49">
        <v>9</v>
      </c>
      <c r="F18" s="49">
        <v>5</v>
      </c>
      <c r="G18" s="49">
        <v>7</v>
      </c>
      <c r="H18" s="83">
        <v>30</v>
      </c>
      <c r="I18" s="49">
        <v>3</v>
      </c>
      <c r="J18" s="49">
        <v>7</v>
      </c>
      <c r="K18" s="49">
        <v>5</v>
      </c>
      <c r="L18" s="50">
        <f t="shared" si="0"/>
        <v>66</v>
      </c>
      <c r="M18" s="49">
        <v>20</v>
      </c>
      <c r="N18" s="49">
        <v>9</v>
      </c>
      <c r="O18" s="49">
        <v>10</v>
      </c>
      <c r="P18" s="49">
        <v>8</v>
      </c>
      <c r="Q18" s="49">
        <v>20</v>
      </c>
      <c r="R18" s="49">
        <v>6</v>
      </c>
      <c r="S18" s="49">
        <v>4</v>
      </c>
      <c r="T18" s="51">
        <f t="shared" si="1"/>
        <v>77</v>
      </c>
      <c r="U18" s="50">
        <f t="shared" si="2"/>
        <v>143</v>
      </c>
      <c r="V18" s="49">
        <v>0</v>
      </c>
      <c r="W18" s="49">
        <v>6</v>
      </c>
      <c r="X18" s="49">
        <v>6</v>
      </c>
      <c r="Y18" s="49">
        <v>9</v>
      </c>
      <c r="Z18" s="49">
        <v>6</v>
      </c>
      <c r="AA18" s="84">
        <v>16</v>
      </c>
      <c r="AB18" s="49">
        <v>5</v>
      </c>
      <c r="AC18" s="56">
        <f t="shared" si="3"/>
        <v>48</v>
      </c>
      <c r="AD18" s="52">
        <f t="shared" si="4"/>
        <v>191</v>
      </c>
      <c r="AE18" s="52">
        <f t="shared" si="5"/>
        <v>68.214285714285722</v>
      </c>
    </row>
    <row r="19" spans="1:31" ht="16.5" x14ac:dyDescent="0.25">
      <c r="A19" s="9">
        <v>16</v>
      </c>
      <c r="B19" s="22">
        <v>16</v>
      </c>
      <c r="C19" s="81">
        <v>26</v>
      </c>
      <c r="D19" s="33" t="s">
        <v>85</v>
      </c>
      <c r="E19" s="34">
        <v>9</v>
      </c>
      <c r="F19" s="34">
        <v>15</v>
      </c>
      <c r="G19" s="34">
        <v>6</v>
      </c>
      <c r="H19" s="34">
        <v>2</v>
      </c>
      <c r="I19" s="34">
        <v>6</v>
      </c>
      <c r="J19" s="34">
        <v>9</v>
      </c>
      <c r="K19" s="34">
        <v>6</v>
      </c>
      <c r="L19" s="35">
        <f t="shared" si="0"/>
        <v>53</v>
      </c>
      <c r="M19" s="34">
        <v>15</v>
      </c>
      <c r="N19" s="34">
        <v>5</v>
      </c>
      <c r="O19" s="34">
        <v>5</v>
      </c>
      <c r="P19" s="80">
        <v>14</v>
      </c>
      <c r="Q19" s="34">
        <v>15</v>
      </c>
      <c r="R19" s="34">
        <v>9</v>
      </c>
      <c r="S19" s="82">
        <v>12</v>
      </c>
      <c r="T19" s="36">
        <f t="shared" si="1"/>
        <v>75</v>
      </c>
      <c r="U19" s="35">
        <f t="shared" si="2"/>
        <v>128</v>
      </c>
      <c r="V19" s="34">
        <v>15</v>
      </c>
      <c r="W19" s="34">
        <v>9</v>
      </c>
      <c r="X19" s="34">
        <v>9</v>
      </c>
      <c r="Y19" s="34">
        <v>8</v>
      </c>
      <c r="Z19" s="34">
        <v>6</v>
      </c>
      <c r="AA19" s="34">
        <v>8</v>
      </c>
      <c r="AB19" s="34">
        <v>4</v>
      </c>
      <c r="AC19" s="56">
        <f t="shared" si="3"/>
        <v>59</v>
      </c>
      <c r="AD19" s="37">
        <f t="shared" si="4"/>
        <v>187</v>
      </c>
      <c r="AE19" s="37">
        <f t="shared" si="5"/>
        <v>66.785714285714292</v>
      </c>
    </row>
    <row r="20" spans="1:31" ht="16.5" x14ac:dyDescent="0.25">
      <c r="A20" s="9">
        <v>17</v>
      </c>
      <c r="B20" s="22">
        <v>17</v>
      </c>
      <c r="C20" s="69">
        <v>11</v>
      </c>
      <c r="D20" s="43" t="s">
        <v>59</v>
      </c>
      <c r="E20" s="44">
        <v>8</v>
      </c>
      <c r="F20" s="44">
        <v>15</v>
      </c>
      <c r="G20" s="44">
        <v>8</v>
      </c>
      <c r="H20" s="44">
        <v>3</v>
      </c>
      <c r="I20" s="44">
        <v>4</v>
      </c>
      <c r="J20" s="89">
        <v>24</v>
      </c>
      <c r="K20" s="44">
        <v>10</v>
      </c>
      <c r="L20" s="45">
        <f t="shared" si="0"/>
        <v>72</v>
      </c>
      <c r="M20" s="44">
        <v>20</v>
      </c>
      <c r="N20" s="44">
        <v>1</v>
      </c>
      <c r="O20" s="44">
        <v>8</v>
      </c>
      <c r="P20" s="44">
        <v>6</v>
      </c>
      <c r="Q20" s="44">
        <v>15</v>
      </c>
      <c r="R20" s="44">
        <v>7</v>
      </c>
      <c r="S20" s="44">
        <v>6</v>
      </c>
      <c r="T20" s="46">
        <f t="shared" si="1"/>
        <v>63</v>
      </c>
      <c r="U20" s="45">
        <f t="shared" si="2"/>
        <v>135</v>
      </c>
      <c r="V20" s="44">
        <v>0</v>
      </c>
      <c r="W20" s="44">
        <v>5</v>
      </c>
      <c r="X20" s="44">
        <v>7</v>
      </c>
      <c r="Y20" s="44">
        <v>8</v>
      </c>
      <c r="Z20" s="70">
        <v>16</v>
      </c>
      <c r="AA20" s="44">
        <v>6</v>
      </c>
      <c r="AB20" s="44">
        <v>5</v>
      </c>
      <c r="AC20" s="56">
        <f t="shared" si="3"/>
        <v>47</v>
      </c>
      <c r="AD20" s="47">
        <f t="shared" si="4"/>
        <v>182</v>
      </c>
      <c r="AE20" s="47">
        <f t="shared" si="5"/>
        <v>65</v>
      </c>
    </row>
    <row r="21" spans="1:31" ht="16.5" x14ac:dyDescent="0.25">
      <c r="A21" s="9">
        <v>18</v>
      </c>
      <c r="B21" s="22">
        <v>18</v>
      </c>
      <c r="C21" s="76">
        <v>30</v>
      </c>
      <c r="D21" s="28" t="s">
        <v>78</v>
      </c>
      <c r="E21" s="29">
        <v>9</v>
      </c>
      <c r="F21" s="29">
        <v>15</v>
      </c>
      <c r="G21" s="29">
        <v>7</v>
      </c>
      <c r="H21" s="74">
        <v>14</v>
      </c>
      <c r="I21" s="29">
        <v>9</v>
      </c>
      <c r="J21" s="29">
        <v>6</v>
      </c>
      <c r="K21" s="29">
        <v>9</v>
      </c>
      <c r="L21" s="30">
        <f t="shared" si="0"/>
        <v>69</v>
      </c>
      <c r="M21" s="29">
        <v>20</v>
      </c>
      <c r="N21" s="29">
        <v>5</v>
      </c>
      <c r="O21" s="29">
        <v>4</v>
      </c>
      <c r="P21" s="29">
        <v>6</v>
      </c>
      <c r="Q21" s="29">
        <v>15</v>
      </c>
      <c r="R21" s="29">
        <v>5</v>
      </c>
      <c r="S21" s="29">
        <v>7</v>
      </c>
      <c r="T21" s="31">
        <f t="shared" si="1"/>
        <v>62</v>
      </c>
      <c r="U21" s="30">
        <f t="shared" si="2"/>
        <v>131</v>
      </c>
      <c r="V21" s="29">
        <v>0</v>
      </c>
      <c r="W21" s="29">
        <v>0</v>
      </c>
      <c r="X21" s="29">
        <v>6</v>
      </c>
      <c r="Y21" s="29">
        <v>4</v>
      </c>
      <c r="Z21" s="29">
        <v>6</v>
      </c>
      <c r="AA21" s="29">
        <v>6</v>
      </c>
      <c r="AB21" s="75">
        <v>27</v>
      </c>
      <c r="AC21" s="56">
        <f t="shared" si="3"/>
        <v>49</v>
      </c>
      <c r="AD21" s="32">
        <f t="shared" si="4"/>
        <v>180</v>
      </c>
      <c r="AE21" s="32">
        <f t="shared" si="5"/>
        <v>64.285714285714292</v>
      </c>
    </row>
    <row r="22" spans="1:31" ht="16.5" x14ac:dyDescent="0.25">
      <c r="A22" s="9">
        <v>19</v>
      </c>
      <c r="B22" s="22">
        <v>19</v>
      </c>
      <c r="C22" s="73">
        <v>7</v>
      </c>
      <c r="D22" s="53" t="s">
        <v>67</v>
      </c>
      <c r="E22" s="54">
        <v>7</v>
      </c>
      <c r="F22" s="54">
        <v>10</v>
      </c>
      <c r="G22" s="54">
        <v>3</v>
      </c>
      <c r="H22" s="54">
        <v>5</v>
      </c>
      <c r="I22" s="54">
        <v>8</v>
      </c>
      <c r="J22" s="54">
        <v>9</v>
      </c>
      <c r="K22" s="54">
        <v>7</v>
      </c>
      <c r="L22" s="55">
        <f t="shared" si="0"/>
        <v>49</v>
      </c>
      <c r="M22" s="54">
        <v>15</v>
      </c>
      <c r="N22" s="54">
        <v>3</v>
      </c>
      <c r="O22" s="54">
        <v>6</v>
      </c>
      <c r="P22" s="54">
        <v>8</v>
      </c>
      <c r="Q22" s="54">
        <v>10</v>
      </c>
      <c r="R22" s="54">
        <v>5</v>
      </c>
      <c r="S22" s="54">
        <v>6</v>
      </c>
      <c r="T22" s="56">
        <f t="shared" si="1"/>
        <v>53</v>
      </c>
      <c r="U22" s="55">
        <f t="shared" si="2"/>
        <v>102</v>
      </c>
      <c r="V22" s="54">
        <v>10</v>
      </c>
      <c r="W22" s="72">
        <v>18</v>
      </c>
      <c r="X22" s="54">
        <v>6</v>
      </c>
      <c r="Y22" s="54">
        <v>6</v>
      </c>
      <c r="Z22" s="54">
        <v>7</v>
      </c>
      <c r="AA22" s="54">
        <v>6</v>
      </c>
      <c r="AB22" s="71">
        <v>24</v>
      </c>
      <c r="AC22" s="56">
        <f t="shared" si="3"/>
        <v>77</v>
      </c>
      <c r="AD22" s="57">
        <f t="shared" si="4"/>
        <v>179</v>
      </c>
      <c r="AE22" s="57">
        <f t="shared" si="5"/>
        <v>63.928571428571431</v>
      </c>
    </row>
    <row r="23" spans="1:31" ht="16.5" x14ac:dyDescent="0.25">
      <c r="A23" s="9">
        <v>20</v>
      </c>
      <c r="B23" s="22">
        <v>20</v>
      </c>
      <c r="C23" s="76">
        <v>6</v>
      </c>
      <c r="D23" s="28" t="s">
        <v>65</v>
      </c>
      <c r="E23" s="29">
        <v>8</v>
      </c>
      <c r="F23" s="29">
        <v>5</v>
      </c>
      <c r="G23" s="29">
        <v>6</v>
      </c>
      <c r="H23" s="29">
        <v>2</v>
      </c>
      <c r="I23" s="29">
        <v>6</v>
      </c>
      <c r="J23" s="74">
        <v>16</v>
      </c>
      <c r="K23" s="29">
        <v>7</v>
      </c>
      <c r="L23" s="30">
        <f t="shared" si="0"/>
        <v>50</v>
      </c>
      <c r="M23" s="29">
        <v>20</v>
      </c>
      <c r="N23" s="29">
        <v>4</v>
      </c>
      <c r="O23" s="29">
        <v>10</v>
      </c>
      <c r="P23" s="29">
        <v>6</v>
      </c>
      <c r="Q23" s="29">
        <v>5</v>
      </c>
      <c r="R23" s="29">
        <v>9</v>
      </c>
      <c r="S23" s="29">
        <v>6</v>
      </c>
      <c r="T23" s="31">
        <f t="shared" si="1"/>
        <v>60</v>
      </c>
      <c r="U23" s="30">
        <f t="shared" si="2"/>
        <v>110</v>
      </c>
      <c r="V23" s="29">
        <v>5</v>
      </c>
      <c r="W23" s="29">
        <v>5</v>
      </c>
      <c r="X23" s="29">
        <v>8</v>
      </c>
      <c r="Y23" s="29">
        <v>8</v>
      </c>
      <c r="Z23" s="29">
        <v>8</v>
      </c>
      <c r="AA23" s="29">
        <v>8</v>
      </c>
      <c r="AB23" s="75">
        <v>21</v>
      </c>
      <c r="AC23" s="56">
        <f t="shared" si="3"/>
        <v>63</v>
      </c>
      <c r="AD23" s="32">
        <f t="shared" si="4"/>
        <v>173</v>
      </c>
      <c r="AE23" s="32">
        <f t="shared" si="5"/>
        <v>61.785714285714292</v>
      </c>
    </row>
    <row r="24" spans="1:31" ht="16.5" x14ac:dyDescent="0.25">
      <c r="A24" s="9">
        <v>21</v>
      </c>
      <c r="B24" s="22">
        <v>21</v>
      </c>
      <c r="C24" s="79">
        <v>32</v>
      </c>
      <c r="D24" s="58" t="s">
        <v>72</v>
      </c>
      <c r="E24" s="59">
        <v>8</v>
      </c>
      <c r="F24" s="59">
        <v>10</v>
      </c>
      <c r="G24" s="59">
        <v>7</v>
      </c>
      <c r="H24" s="59">
        <v>1</v>
      </c>
      <c r="I24" s="59">
        <v>9</v>
      </c>
      <c r="J24" s="59">
        <v>8</v>
      </c>
      <c r="K24" s="59">
        <v>10</v>
      </c>
      <c r="L24" s="60">
        <f t="shared" si="0"/>
        <v>53</v>
      </c>
      <c r="M24" s="59">
        <v>20</v>
      </c>
      <c r="N24" s="59">
        <v>5</v>
      </c>
      <c r="O24" s="78">
        <v>24</v>
      </c>
      <c r="P24" s="59">
        <v>6</v>
      </c>
      <c r="Q24" s="59">
        <v>0</v>
      </c>
      <c r="R24" s="59">
        <v>6</v>
      </c>
      <c r="S24" s="59">
        <v>8</v>
      </c>
      <c r="T24" s="61">
        <f t="shared" si="1"/>
        <v>69</v>
      </c>
      <c r="U24" s="60">
        <f t="shared" si="2"/>
        <v>122</v>
      </c>
      <c r="V24" s="59">
        <v>10</v>
      </c>
      <c r="W24" s="59">
        <v>0</v>
      </c>
      <c r="X24" s="59">
        <v>6</v>
      </c>
      <c r="Y24" s="59">
        <v>9</v>
      </c>
      <c r="Z24" s="59">
        <v>6</v>
      </c>
      <c r="AA24" s="59">
        <v>4</v>
      </c>
      <c r="AB24" s="77">
        <v>14</v>
      </c>
      <c r="AC24" s="56">
        <f t="shared" si="3"/>
        <v>49</v>
      </c>
      <c r="AD24" s="62">
        <f t="shared" si="4"/>
        <v>171</v>
      </c>
      <c r="AE24" s="62">
        <f t="shared" si="5"/>
        <v>61.071428571428577</v>
      </c>
    </row>
    <row r="25" spans="1:31" ht="16.5" x14ac:dyDescent="0.25">
      <c r="A25" s="9">
        <v>22</v>
      </c>
      <c r="B25" s="22">
        <v>22</v>
      </c>
      <c r="C25" s="68">
        <v>29</v>
      </c>
      <c r="D25" s="38" t="s">
        <v>63</v>
      </c>
      <c r="E25" s="39">
        <v>9</v>
      </c>
      <c r="F25" s="39">
        <v>15</v>
      </c>
      <c r="G25" s="39">
        <v>5</v>
      </c>
      <c r="H25" s="39">
        <v>0</v>
      </c>
      <c r="I25" s="39">
        <v>4</v>
      </c>
      <c r="J25" s="39">
        <v>7</v>
      </c>
      <c r="K25" s="39">
        <v>10</v>
      </c>
      <c r="L25" s="40">
        <f t="shared" si="0"/>
        <v>50</v>
      </c>
      <c r="M25" s="39">
        <v>10</v>
      </c>
      <c r="N25" s="39">
        <v>4</v>
      </c>
      <c r="O25" s="39">
        <v>4</v>
      </c>
      <c r="P25" s="39">
        <v>6</v>
      </c>
      <c r="Q25" s="39">
        <v>15</v>
      </c>
      <c r="R25" s="39">
        <v>6</v>
      </c>
      <c r="S25" s="66">
        <v>18</v>
      </c>
      <c r="T25" s="41">
        <f t="shared" si="1"/>
        <v>63</v>
      </c>
      <c r="U25" s="40">
        <f t="shared" si="2"/>
        <v>113</v>
      </c>
      <c r="V25" s="39">
        <v>0</v>
      </c>
      <c r="W25" s="39">
        <v>5</v>
      </c>
      <c r="X25" s="39">
        <v>6</v>
      </c>
      <c r="Y25" s="39">
        <v>6</v>
      </c>
      <c r="Z25" s="39">
        <v>6</v>
      </c>
      <c r="AA25" s="39">
        <v>3</v>
      </c>
      <c r="AB25" s="67">
        <v>30</v>
      </c>
      <c r="AC25" s="56">
        <f t="shared" si="3"/>
        <v>56</v>
      </c>
      <c r="AD25" s="42">
        <f t="shared" si="4"/>
        <v>169</v>
      </c>
      <c r="AE25" s="42">
        <f t="shared" si="5"/>
        <v>60.357142857142861</v>
      </c>
    </row>
    <row r="26" spans="1:31" ht="16.5" x14ac:dyDescent="0.25">
      <c r="A26" s="9">
        <v>23</v>
      </c>
      <c r="B26" s="22">
        <v>23</v>
      </c>
      <c r="C26" s="73">
        <v>23</v>
      </c>
      <c r="D26" s="53" t="s">
        <v>70</v>
      </c>
      <c r="E26" s="54">
        <v>8</v>
      </c>
      <c r="F26" s="54">
        <v>15</v>
      </c>
      <c r="G26" s="54">
        <v>6</v>
      </c>
      <c r="H26" s="54">
        <v>5</v>
      </c>
      <c r="I26" s="54">
        <v>9</v>
      </c>
      <c r="J26" s="54">
        <v>7</v>
      </c>
      <c r="K26" s="54">
        <v>6</v>
      </c>
      <c r="L26" s="55">
        <f t="shared" si="0"/>
        <v>56</v>
      </c>
      <c r="M26" s="54">
        <v>15</v>
      </c>
      <c r="N26" s="54">
        <v>3</v>
      </c>
      <c r="O26" s="89">
        <v>15</v>
      </c>
      <c r="P26" s="54">
        <v>5</v>
      </c>
      <c r="Q26" s="54">
        <v>20</v>
      </c>
      <c r="R26" s="54">
        <v>5</v>
      </c>
      <c r="S26" s="72">
        <v>12</v>
      </c>
      <c r="T26" s="56">
        <f t="shared" si="1"/>
        <v>75</v>
      </c>
      <c r="U26" s="55">
        <f t="shared" si="2"/>
        <v>131</v>
      </c>
      <c r="V26" s="54">
        <v>0</v>
      </c>
      <c r="W26" s="54">
        <v>5</v>
      </c>
      <c r="X26" s="54">
        <v>7</v>
      </c>
      <c r="Y26" s="54">
        <v>7</v>
      </c>
      <c r="Z26" s="54">
        <v>5</v>
      </c>
      <c r="AA26" s="54">
        <v>6</v>
      </c>
      <c r="AB26" s="54">
        <v>7</v>
      </c>
      <c r="AC26" s="56">
        <f t="shared" si="3"/>
        <v>37</v>
      </c>
      <c r="AD26" s="57">
        <f t="shared" si="4"/>
        <v>168</v>
      </c>
      <c r="AE26" s="57">
        <f t="shared" si="5"/>
        <v>60.000000000000007</v>
      </c>
    </row>
    <row r="27" spans="1:31" ht="16.5" x14ac:dyDescent="0.25">
      <c r="A27" s="9">
        <v>24</v>
      </c>
      <c r="B27" s="22">
        <v>24</v>
      </c>
      <c r="C27" s="68">
        <v>21</v>
      </c>
      <c r="D27" s="38" t="s">
        <v>86</v>
      </c>
      <c r="E27" s="39">
        <v>10</v>
      </c>
      <c r="F27" s="39">
        <v>15</v>
      </c>
      <c r="G27" s="39">
        <v>5</v>
      </c>
      <c r="H27" s="39">
        <v>6</v>
      </c>
      <c r="I27" s="39">
        <v>6</v>
      </c>
      <c r="J27" s="66">
        <v>12</v>
      </c>
      <c r="K27" s="39">
        <v>8</v>
      </c>
      <c r="L27" s="40">
        <f t="shared" si="0"/>
        <v>62</v>
      </c>
      <c r="M27" s="39">
        <v>20</v>
      </c>
      <c r="N27" s="39">
        <v>6</v>
      </c>
      <c r="O27" s="39">
        <v>1</v>
      </c>
      <c r="P27" s="39">
        <v>5</v>
      </c>
      <c r="Q27" s="39">
        <v>0</v>
      </c>
      <c r="R27" s="39">
        <v>5</v>
      </c>
      <c r="S27" s="39">
        <v>5</v>
      </c>
      <c r="T27" s="41">
        <f t="shared" si="1"/>
        <v>42</v>
      </c>
      <c r="U27" s="40">
        <f t="shared" si="2"/>
        <v>104</v>
      </c>
      <c r="V27" s="39">
        <v>0</v>
      </c>
      <c r="W27" s="67">
        <v>30</v>
      </c>
      <c r="X27" s="39">
        <v>7</v>
      </c>
      <c r="Y27" s="39">
        <v>5</v>
      </c>
      <c r="Z27" s="39">
        <v>8</v>
      </c>
      <c r="AA27" s="39">
        <v>5</v>
      </c>
      <c r="AB27" s="39">
        <v>7</v>
      </c>
      <c r="AC27" s="56">
        <f t="shared" si="3"/>
        <v>62</v>
      </c>
      <c r="AD27" s="42">
        <f t="shared" si="4"/>
        <v>166</v>
      </c>
      <c r="AE27" s="42">
        <f t="shared" si="5"/>
        <v>59.285714285714292</v>
      </c>
    </row>
    <row r="28" spans="1:31" ht="16.5" x14ac:dyDescent="0.25">
      <c r="A28" s="9">
        <v>25</v>
      </c>
      <c r="B28" s="22">
        <v>25</v>
      </c>
      <c r="C28" s="76">
        <v>22</v>
      </c>
      <c r="D28" s="28" t="s">
        <v>87</v>
      </c>
      <c r="E28" s="29">
        <v>7</v>
      </c>
      <c r="F28" s="29">
        <v>10</v>
      </c>
      <c r="G28" s="29">
        <v>3</v>
      </c>
      <c r="H28" s="29">
        <v>1</v>
      </c>
      <c r="I28" s="29">
        <v>5</v>
      </c>
      <c r="J28" s="29">
        <v>6</v>
      </c>
      <c r="K28" s="74">
        <v>14</v>
      </c>
      <c r="L28" s="30">
        <f t="shared" si="0"/>
        <v>46</v>
      </c>
      <c r="M28" s="29">
        <v>20</v>
      </c>
      <c r="N28" s="29">
        <v>4</v>
      </c>
      <c r="O28" s="29">
        <v>5</v>
      </c>
      <c r="P28" s="75">
        <v>21</v>
      </c>
      <c r="Q28" s="29">
        <v>10</v>
      </c>
      <c r="R28" s="29">
        <v>9</v>
      </c>
      <c r="S28" s="29">
        <v>6</v>
      </c>
      <c r="T28" s="31">
        <f t="shared" si="1"/>
        <v>75</v>
      </c>
      <c r="U28" s="30">
        <f t="shared" si="2"/>
        <v>121</v>
      </c>
      <c r="V28" s="29">
        <v>0</v>
      </c>
      <c r="W28" s="29">
        <v>0</v>
      </c>
      <c r="X28" s="29">
        <v>9</v>
      </c>
      <c r="Y28" s="29">
        <v>8</v>
      </c>
      <c r="Z28" s="29">
        <v>8</v>
      </c>
      <c r="AA28" s="29">
        <v>8</v>
      </c>
      <c r="AB28" s="29">
        <v>6</v>
      </c>
      <c r="AC28" s="56">
        <f t="shared" si="3"/>
        <v>39</v>
      </c>
      <c r="AD28" s="32">
        <f t="shared" si="4"/>
        <v>160</v>
      </c>
      <c r="AE28" s="32">
        <f t="shared" si="5"/>
        <v>57.142857142857146</v>
      </c>
    </row>
    <row r="29" spans="1:31" ht="16.5" x14ac:dyDescent="0.25">
      <c r="A29" s="9">
        <v>26</v>
      </c>
      <c r="B29" s="22">
        <v>26</v>
      </c>
      <c r="C29" s="79">
        <v>24</v>
      </c>
      <c r="D29" s="58" t="s">
        <v>88</v>
      </c>
      <c r="E29" s="59">
        <v>8</v>
      </c>
      <c r="F29" s="59">
        <v>15</v>
      </c>
      <c r="G29" s="59">
        <v>7</v>
      </c>
      <c r="H29" s="59">
        <v>2</v>
      </c>
      <c r="I29" s="59">
        <v>7</v>
      </c>
      <c r="J29" s="59">
        <v>5</v>
      </c>
      <c r="K29" s="59">
        <v>6</v>
      </c>
      <c r="L29" s="60">
        <f t="shared" si="0"/>
        <v>50</v>
      </c>
      <c r="M29" s="59">
        <v>15</v>
      </c>
      <c r="N29" s="78">
        <v>3</v>
      </c>
      <c r="O29" s="59">
        <v>8</v>
      </c>
      <c r="P29" s="59">
        <v>7</v>
      </c>
      <c r="Q29" s="59">
        <v>0</v>
      </c>
      <c r="R29" s="59">
        <v>6</v>
      </c>
      <c r="S29" s="59">
        <v>7</v>
      </c>
      <c r="T29" s="61">
        <f t="shared" si="1"/>
        <v>46</v>
      </c>
      <c r="U29" s="60">
        <f t="shared" si="2"/>
        <v>96</v>
      </c>
      <c r="V29" s="59">
        <v>10</v>
      </c>
      <c r="W29" s="59">
        <v>5</v>
      </c>
      <c r="X29" s="77">
        <v>20</v>
      </c>
      <c r="Y29" s="59">
        <v>8</v>
      </c>
      <c r="Z29" s="59">
        <v>6</v>
      </c>
      <c r="AA29" s="59">
        <v>7</v>
      </c>
      <c r="AB29" s="59">
        <v>5</v>
      </c>
      <c r="AC29" s="56">
        <f t="shared" si="3"/>
        <v>61</v>
      </c>
      <c r="AD29" s="62">
        <f t="shared" si="4"/>
        <v>157</v>
      </c>
      <c r="AE29" s="62">
        <f t="shared" si="5"/>
        <v>56.071428571428577</v>
      </c>
    </row>
    <row r="30" spans="1:31" ht="16.5" x14ac:dyDescent="0.25">
      <c r="A30" s="9">
        <v>27</v>
      </c>
      <c r="B30" s="22">
        <v>27</v>
      </c>
      <c r="C30" s="86">
        <v>25</v>
      </c>
      <c r="D30" s="23" t="s">
        <v>91</v>
      </c>
      <c r="E30" s="24">
        <v>5</v>
      </c>
      <c r="F30" s="24">
        <v>5</v>
      </c>
      <c r="G30" s="24">
        <v>3</v>
      </c>
      <c r="H30" s="24">
        <v>3</v>
      </c>
      <c r="I30" s="24">
        <v>5</v>
      </c>
      <c r="J30" s="24">
        <v>5</v>
      </c>
      <c r="K30" s="24">
        <v>10</v>
      </c>
      <c r="L30" s="25">
        <f t="shared" si="0"/>
        <v>36</v>
      </c>
      <c r="M30" s="24">
        <v>15</v>
      </c>
      <c r="N30" s="24">
        <v>10</v>
      </c>
      <c r="O30" s="87">
        <v>12</v>
      </c>
      <c r="P30" s="24">
        <v>7</v>
      </c>
      <c r="Q30" s="24">
        <v>5</v>
      </c>
      <c r="R30" s="24">
        <v>4</v>
      </c>
      <c r="S30" s="24">
        <v>7</v>
      </c>
      <c r="T30" s="26">
        <f t="shared" si="1"/>
        <v>60</v>
      </c>
      <c r="U30" s="25">
        <f t="shared" si="2"/>
        <v>96</v>
      </c>
      <c r="V30" s="24">
        <v>10</v>
      </c>
      <c r="W30" s="24">
        <v>10</v>
      </c>
      <c r="X30" s="24">
        <v>3</v>
      </c>
      <c r="Y30" s="24">
        <v>7</v>
      </c>
      <c r="Z30" s="24">
        <v>6</v>
      </c>
      <c r="AA30" s="24">
        <v>6</v>
      </c>
      <c r="AB30" s="89">
        <v>18</v>
      </c>
      <c r="AC30" s="56">
        <f t="shared" si="3"/>
        <v>60</v>
      </c>
      <c r="AD30" s="27">
        <f t="shared" si="4"/>
        <v>156</v>
      </c>
      <c r="AE30" s="27">
        <f t="shared" si="5"/>
        <v>55.714285714285715</v>
      </c>
    </row>
    <row r="31" spans="1:31" ht="16.5" x14ac:dyDescent="0.25">
      <c r="A31" s="9">
        <v>28</v>
      </c>
      <c r="B31" s="22">
        <v>28</v>
      </c>
      <c r="C31" s="69">
        <v>19</v>
      </c>
      <c r="D31" s="65" t="s">
        <v>90</v>
      </c>
      <c r="E31" s="44">
        <v>8</v>
      </c>
      <c r="F31" s="44">
        <v>15</v>
      </c>
      <c r="G31" s="44">
        <v>6</v>
      </c>
      <c r="H31" s="89">
        <v>24</v>
      </c>
      <c r="I31" s="44">
        <v>4</v>
      </c>
      <c r="J31" s="44">
        <v>7</v>
      </c>
      <c r="K31" s="44">
        <v>7</v>
      </c>
      <c r="L31" s="45">
        <f t="shared" si="0"/>
        <v>71</v>
      </c>
      <c r="M31" s="44">
        <v>0</v>
      </c>
      <c r="N31" s="44">
        <v>2</v>
      </c>
      <c r="O31" s="44">
        <v>7</v>
      </c>
      <c r="P31" s="70">
        <v>16</v>
      </c>
      <c r="Q31" s="44">
        <v>10</v>
      </c>
      <c r="R31" s="44">
        <v>6</v>
      </c>
      <c r="S31" s="44">
        <v>4</v>
      </c>
      <c r="T31" s="46">
        <f t="shared" si="1"/>
        <v>45</v>
      </c>
      <c r="U31" s="45">
        <f t="shared" si="2"/>
        <v>116</v>
      </c>
      <c r="V31" s="44">
        <v>10</v>
      </c>
      <c r="W31" s="44">
        <v>4</v>
      </c>
      <c r="X31" s="44">
        <v>2</v>
      </c>
      <c r="Y31" s="44">
        <v>4</v>
      </c>
      <c r="Z31" s="44">
        <v>4</v>
      </c>
      <c r="AA31" s="44">
        <v>3</v>
      </c>
      <c r="AB31" s="44">
        <v>7</v>
      </c>
      <c r="AC31" s="56">
        <f t="shared" si="3"/>
        <v>34</v>
      </c>
      <c r="AD31" s="47">
        <f t="shared" si="4"/>
        <v>150</v>
      </c>
      <c r="AE31" s="47">
        <f t="shared" si="5"/>
        <v>53.571428571428577</v>
      </c>
    </row>
    <row r="32" spans="1:31" ht="16.5" x14ac:dyDescent="0.25">
      <c r="A32" s="9">
        <v>29</v>
      </c>
      <c r="B32" s="22">
        <v>29</v>
      </c>
      <c r="C32" s="79">
        <v>16</v>
      </c>
      <c r="D32" s="58" t="s">
        <v>80</v>
      </c>
      <c r="E32" s="59">
        <v>7</v>
      </c>
      <c r="F32" s="59">
        <v>0</v>
      </c>
      <c r="G32" s="64">
        <v>6</v>
      </c>
      <c r="H32" s="59">
        <v>3</v>
      </c>
      <c r="I32" s="59">
        <v>4</v>
      </c>
      <c r="J32" s="59">
        <v>10</v>
      </c>
      <c r="K32" s="59">
        <v>8</v>
      </c>
      <c r="L32" s="60">
        <f t="shared" si="0"/>
        <v>38</v>
      </c>
      <c r="M32" s="59">
        <v>20</v>
      </c>
      <c r="N32" s="59">
        <v>4</v>
      </c>
      <c r="O32" s="59">
        <v>5</v>
      </c>
      <c r="P32" s="78">
        <v>15</v>
      </c>
      <c r="Q32" s="59">
        <v>10</v>
      </c>
      <c r="R32" s="59">
        <v>5</v>
      </c>
      <c r="S32" s="59">
        <v>6</v>
      </c>
      <c r="T32" s="61">
        <f t="shared" si="1"/>
        <v>65</v>
      </c>
      <c r="U32" s="60">
        <f t="shared" si="2"/>
        <v>103</v>
      </c>
      <c r="V32" s="59">
        <v>15</v>
      </c>
      <c r="W32" s="77">
        <v>4</v>
      </c>
      <c r="X32" s="59">
        <v>4</v>
      </c>
      <c r="Y32" s="59">
        <v>7</v>
      </c>
      <c r="Z32" s="59">
        <v>4</v>
      </c>
      <c r="AA32" s="59">
        <v>6</v>
      </c>
      <c r="AB32" s="59">
        <v>6</v>
      </c>
      <c r="AC32" s="56">
        <f t="shared" si="3"/>
        <v>46</v>
      </c>
      <c r="AD32" s="62">
        <f t="shared" si="4"/>
        <v>149</v>
      </c>
      <c r="AE32" s="62">
        <f t="shared" si="5"/>
        <v>53.214285714285715</v>
      </c>
    </row>
    <row r="33" spans="1:32" ht="16.5" x14ac:dyDescent="0.25">
      <c r="A33" s="9">
        <v>30</v>
      </c>
      <c r="B33" s="22">
        <v>30</v>
      </c>
      <c r="C33" s="73">
        <v>15</v>
      </c>
      <c r="D33" s="53" t="s">
        <v>79</v>
      </c>
      <c r="E33" s="54">
        <v>6</v>
      </c>
      <c r="F33" s="54">
        <v>15</v>
      </c>
      <c r="G33" s="54">
        <v>5</v>
      </c>
      <c r="H33" s="54">
        <v>8</v>
      </c>
      <c r="I33" s="54">
        <v>3</v>
      </c>
      <c r="J33" s="54">
        <v>9</v>
      </c>
      <c r="K33" s="54">
        <v>6</v>
      </c>
      <c r="L33" s="55">
        <f t="shared" si="0"/>
        <v>52</v>
      </c>
      <c r="M33" s="54">
        <v>15</v>
      </c>
      <c r="N33" s="54">
        <v>2</v>
      </c>
      <c r="O33" s="89">
        <v>15</v>
      </c>
      <c r="P33" s="54">
        <v>8</v>
      </c>
      <c r="Q33" s="54">
        <v>0</v>
      </c>
      <c r="R33" s="54">
        <v>5</v>
      </c>
      <c r="S33" s="54">
        <v>9</v>
      </c>
      <c r="T33" s="56">
        <f t="shared" si="1"/>
        <v>54</v>
      </c>
      <c r="U33" s="55">
        <f t="shared" si="2"/>
        <v>106</v>
      </c>
      <c r="V33" s="54">
        <v>0</v>
      </c>
      <c r="W33" s="54">
        <v>5</v>
      </c>
      <c r="X33" s="54">
        <v>7</v>
      </c>
      <c r="Y33" s="54">
        <v>6</v>
      </c>
      <c r="Z33" s="54">
        <v>6</v>
      </c>
      <c r="AA33" s="54">
        <v>4</v>
      </c>
      <c r="AB33" s="72">
        <v>12</v>
      </c>
      <c r="AC33" s="56">
        <f t="shared" si="3"/>
        <v>40</v>
      </c>
      <c r="AD33" s="57">
        <f t="shared" si="4"/>
        <v>146</v>
      </c>
      <c r="AE33" s="57">
        <f t="shared" si="5"/>
        <v>52.142857142857146</v>
      </c>
    </row>
    <row r="34" spans="1:32" ht="16.5" x14ac:dyDescent="0.25">
      <c r="A34" s="9">
        <v>31</v>
      </c>
      <c r="B34" s="22">
        <v>31</v>
      </c>
      <c r="C34" s="76">
        <v>14</v>
      </c>
      <c r="D34" s="28" t="s">
        <v>66</v>
      </c>
      <c r="E34" s="29">
        <v>9</v>
      </c>
      <c r="F34" s="29">
        <v>5</v>
      </c>
      <c r="G34" s="29">
        <v>6</v>
      </c>
      <c r="H34" s="29">
        <v>2</v>
      </c>
      <c r="I34" s="29">
        <v>3</v>
      </c>
      <c r="J34" s="29">
        <v>9</v>
      </c>
      <c r="K34" s="29">
        <v>7</v>
      </c>
      <c r="L34" s="30">
        <f t="shared" si="0"/>
        <v>41</v>
      </c>
      <c r="M34" s="29">
        <v>20</v>
      </c>
      <c r="N34" s="74">
        <v>2</v>
      </c>
      <c r="O34" s="29">
        <v>6</v>
      </c>
      <c r="P34" s="75">
        <v>24</v>
      </c>
      <c r="Q34" s="29">
        <v>0</v>
      </c>
      <c r="R34" s="29">
        <v>6</v>
      </c>
      <c r="S34" s="29">
        <v>4</v>
      </c>
      <c r="T34" s="31">
        <f t="shared" si="1"/>
        <v>62</v>
      </c>
      <c r="U34" s="30">
        <f t="shared" si="2"/>
        <v>103</v>
      </c>
      <c r="V34" s="29">
        <v>0</v>
      </c>
      <c r="W34" s="29">
        <v>5</v>
      </c>
      <c r="X34" s="29">
        <v>9</v>
      </c>
      <c r="Y34" s="29">
        <v>8</v>
      </c>
      <c r="Z34" s="29">
        <v>6</v>
      </c>
      <c r="AA34" s="29">
        <v>4</v>
      </c>
      <c r="AB34" s="29">
        <v>4</v>
      </c>
      <c r="AC34" s="56">
        <f t="shared" si="3"/>
        <v>36</v>
      </c>
      <c r="AD34" s="32">
        <f t="shared" si="4"/>
        <v>139</v>
      </c>
      <c r="AE34" s="32">
        <f t="shared" si="5"/>
        <v>49.642857142857146</v>
      </c>
    </row>
    <row r="35" spans="1:32" ht="16.5" x14ac:dyDescent="0.25">
      <c r="A35" s="9">
        <v>32</v>
      </c>
      <c r="B35" s="22">
        <v>32</v>
      </c>
      <c r="C35" s="86">
        <v>1</v>
      </c>
      <c r="D35" s="23" t="s">
        <v>82</v>
      </c>
      <c r="E35" s="24">
        <v>7</v>
      </c>
      <c r="F35" s="24">
        <v>5</v>
      </c>
      <c r="G35" s="24">
        <v>2</v>
      </c>
      <c r="H35" s="24">
        <v>6</v>
      </c>
      <c r="I35" s="24">
        <v>4</v>
      </c>
      <c r="J35" s="89">
        <v>15</v>
      </c>
      <c r="K35" s="24">
        <v>7</v>
      </c>
      <c r="L35" s="25">
        <f t="shared" si="0"/>
        <v>46</v>
      </c>
      <c r="M35" s="24">
        <v>15</v>
      </c>
      <c r="N35" s="24">
        <v>2</v>
      </c>
      <c r="O35" s="24">
        <v>2</v>
      </c>
      <c r="P35" s="24">
        <v>8</v>
      </c>
      <c r="Q35" s="24">
        <v>10</v>
      </c>
      <c r="R35" s="24">
        <v>6</v>
      </c>
      <c r="S35" s="87">
        <v>10</v>
      </c>
      <c r="T35" s="26">
        <f t="shared" si="1"/>
        <v>53</v>
      </c>
      <c r="U35" s="25">
        <f t="shared" si="2"/>
        <v>99</v>
      </c>
      <c r="V35" s="24">
        <v>10</v>
      </c>
      <c r="W35" s="24">
        <v>5</v>
      </c>
      <c r="X35" s="24">
        <v>3</v>
      </c>
      <c r="Y35" s="24">
        <v>3</v>
      </c>
      <c r="Z35" s="24">
        <v>7</v>
      </c>
      <c r="AA35" s="24">
        <v>1</v>
      </c>
      <c r="AB35" s="24">
        <v>5</v>
      </c>
      <c r="AC35" s="56">
        <f t="shared" si="3"/>
        <v>34</v>
      </c>
      <c r="AD35" s="27">
        <f t="shared" si="4"/>
        <v>133</v>
      </c>
      <c r="AE35" s="27">
        <f t="shared" si="5"/>
        <v>47.5</v>
      </c>
    </row>
    <row r="36" spans="1:32" ht="16.5" x14ac:dyDescent="0.25">
      <c r="A36" s="9">
        <v>32</v>
      </c>
      <c r="B36" s="22">
        <v>33</v>
      </c>
      <c r="C36" s="68">
        <v>5</v>
      </c>
      <c r="D36" s="38" t="s">
        <v>61</v>
      </c>
      <c r="E36" s="39">
        <v>7</v>
      </c>
      <c r="F36" s="39">
        <v>5</v>
      </c>
      <c r="G36" s="39">
        <v>3</v>
      </c>
      <c r="H36" s="39">
        <v>3</v>
      </c>
      <c r="I36" s="39">
        <v>3</v>
      </c>
      <c r="J36" s="66">
        <v>8</v>
      </c>
      <c r="K36" s="39">
        <v>3</v>
      </c>
      <c r="L36" s="40">
        <f t="shared" si="0"/>
        <v>32</v>
      </c>
      <c r="M36" s="39">
        <v>20</v>
      </c>
      <c r="N36" s="39">
        <v>1</v>
      </c>
      <c r="O36" s="39">
        <v>4</v>
      </c>
      <c r="P36" s="39">
        <v>4</v>
      </c>
      <c r="Q36" s="39">
        <v>15</v>
      </c>
      <c r="R36" s="39">
        <v>3</v>
      </c>
      <c r="S36" s="39">
        <v>5</v>
      </c>
      <c r="T36" s="41">
        <f t="shared" si="1"/>
        <v>52</v>
      </c>
      <c r="U36" s="40">
        <f t="shared" si="2"/>
        <v>84</v>
      </c>
      <c r="V36" s="39">
        <v>5</v>
      </c>
      <c r="W36" s="39">
        <v>5</v>
      </c>
      <c r="X36" s="39">
        <v>2</v>
      </c>
      <c r="Y36" s="39">
        <v>1</v>
      </c>
      <c r="Z36" s="39">
        <v>5</v>
      </c>
      <c r="AA36" s="39">
        <v>5</v>
      </c>
      <c r="AB36" s="67">
        <v>12</v>
      </c>
      <c r="AC36" s="56">
        <f t="shared" si="3"/>
        <v>35</v>
      </c>
      <c r="AD36" s="42">
        <f t="shared" si="4"/>
        <v>119</v>
      </c>
      <c r="AE36" s="42">
        <f t="shared" si="5"/>
        <v>42.5</v>
      </c>
    </row>
    <row r="37" spans="1:32" ht="16.5" x14ac:dyDescent="0.25">
      <c r="E37" s="17">
        <f t="shared" ref="E37:K37" si="6">SUM(E4:E36)</f>
        <v>278</v>
      </c>
      <c r="F37" s="17">
        <f t="shared" si="6"/>
        <v>360</v>
      </c>
      <c r="G37" s="17">
        <f t="shared" si="6"/>
        <v>188</v>
      </c>
      <c r="H37" s="17">
        <f t="shared" si="6"/>
        <v>209</v>
      </c>
      <c r="I37" s="17">
        <f t="shared" si="6"/>
        <v>243</v>
      </c>
      <c r="J37" s="17">
        <f t="shared" si="6"/>
        <v>311</v>
      </c>
      <c r="K37" s="17">
        <f t="shared" si="6"/>
        <v>297</v>
      </c>
      <c r="L37" s="17"/>
      <c r="M37" s="17">
        <f t="shared" ref="M37:S37" si="7">SUM(M4:M36)</f>
        <v>590</v>
      </c>
      <c r="N37" s="17">
        <f t="shared" si="7"/>
        <v>159</v>
      </c>
      <c r="O37" s="17">
        <f t="shared" si="7"/>
        <v>282</v>
      </c>
      <c r="P37" s="17">
        <f t="shared" si="7"/>
        <v>283</v>
      </c>
      <c r="Q37" s="17">
        <f t="shared" si="7"/>
        <v>395</v>
      </c>
      <c r="R37" s="17">
        <f t="shared" si="7"/>
        <v>238</v>
      </c>
      <c r="S37" s="17">
        <f t="shared" si="7"/>
        <v>328</v>
      </c>
      <c r="T37" s="17"/>
      <c r="U37" s="17"/>
      <c r="V37" s="17">
        <f t="shared" ref="V37:AB37" si="8">SUM(V4:V36)</f>
        <v>270</v>
      </c>
      <c r="W37" s="17">
        <f t="shared" si="8"/>
        <v>203</v>
      </c>
      <c r="X37" s="17">
        <f t="shared" si="8"/>
        <v>301</v>
      </c>
      <c r="Y37" s="17">
        <f t="shared" si="8"/>
        <v>287</v>
      </c>
      <c r="Z37" s="17">
        <f t="shared" si="8"/>
        <v>224</v>
      </c>
      <c r="AA37" s="17">
        <f t="shared" si="8"/>
        <v>259</v>
      </c>
      <c r="AB37" s="17">
        <f t="shared" si="8"/>
        <v>333</v>
      </c>
      <c r="AC37" s="17"/>
      <c r="AD37" s="20"/>
      <c r="AE37" s="20"/>
      <c r="AF37" s="10"/>
    </row>
    <row r="38" spans="1:32" ht="16.5" x14ac:dyDescent="0.25">
      <c r="D38" s="11" t="s">
        <v>32</v>
      </c>
      <c r="E38" s="19">
        <f>E37/34</f>
        <v>8.1764705882352935</v>
      </c>
      <c r="F38" s="19">
        <f>F37/33</f>
        <v>10.909090909090908</v>
      </c>
      <c r="G38" s="19">
        <f>G37/36</f>
        <v>5.2222222222222223</v>
      </c>
      <c r="H38" s="19">
        <f>H37/39</f>
        <v>5.3589743589743586</v>
      </c>
      <c r="I38" s="19">
        <f>I37/36</f>
        <v>6.75</v>
      </c>
      <c r="J38" s="19">
        <f>J37/41</f>
        <v>7.5853658536585362</v>
      </c>
      <c r="K38" s="19">
        <f>K37/36</f>
        <v>8.25</v>
      </c>
      <c r="L38" s="19"/>
      <c r="M38" s="19">
        <f>M37/33</f>
        <v>17.878787878787879</v>
      </c>
      <c r="N38" s="19">
        <f>N37/36</f>
        <v>4.416666666666667</v>
      </c>
      <c r="O38" s="19">
        <f>O37/44</f>
        <v>6.4090909090909092</v>
      </c>
      <c r="P38" s="19">
        <f>P37/41</f>
        <v>6.9024390243902438</v>
      </c>
      <c r="Q38" s="19">
        <f t="shared" ref="Q38:V38" si="9">Q37/32</f>
        <v>12.34375</v>
      </c>
      <c r="R38" s="19">
        <f>R37/35</f>
        <v>6.8</v>
      </c>
      <c r="S38" s="19">
        <f>S37/46</f>
        <v>7.1304347826086953</v>
      </c>
      <c r="T38" s="19"/>
      <c r="U38" s="19"/>
      <c r="V38" s="19">
        <f t="shared" si="9"/>
        <v>8.4375</v>
      </c>
      <c r="W38" s="19">
        <f>W37/38</f>
        <v>5.3421052631578947</v>
      </c>
      <c r="X38" s="19">
        <f>X37/39</f>
        <v>7.7179487179487181</v>
      </c>
      <c r="Y38" s="19">
        <f>Y37/39</f>
        <v>7.3589743589743586</v>
      </c>
      <c r="Z38" s="19">
        <f>Z37/34</f>
        <v>6.5882352941176467</v>
      </c>
      <c r="AA38" s="19">
        <f>AA37/38</f>
        <v>6.8157894736842106</v>
      </c>
      <c r="AB38" s="19">
        <f>AB37/49</f>
        <v>6.795918367346939</v>
      </c>
      <c r="AC38" s="19"/>
      <c r="AD38" s="21"/>
      <c r="AE38" s="21"/>
      <c r="AF38" s="12"/>
    </row>
    <row r="39" spans="1:32" ht="18.75" x14ac:dyDescent="0.3">
      <c r="E39" s="13" t="s">
        <v>33</v>
      </c>
    </row>
    <row r="40" spans="1:32" ht="18.75" x14ac:dyDescent="0.3">
      <c r="E40" s="14" t="s">
        <v>34</v>
      </c>
    </row>
  </sheetData>
  <sortState ref="C4:AE36">
    <sortCondition descending="1" ref="AE4:AE36"/>
  </sortState>
  <mergeCells count="10">
    <mergeCell ref="B1:B3"/>
    <mergeCell ref="X1:AD1"/>
    <mergeCell ref="AF1:AF2"/>
    <mergeCell ref="AG1:AG2"/>
    <mergeCell ref="AE1:AE2"/>
    <mergeCell ref="G1:M1"/>
    <mergeCell ref="N1:N2"/>
    <mergeCell ref="O1:U1"/>
    <mergeCell ref="V1:V2"/>
    <mergeCell ref="W1:W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Denis</cp:lastModifiedBy>
  <dcterms:created xsi:type="dcterms:W3CDTF">2013-11-01T11:06:45Z</dcterms:created>
  <dcterms:modified xsi:type="dcterms:W3CDTF">2013-11-11T10:15:45Z</dcterms:modified>
</cp:coreProperties>
</file>